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autoCompressPictures="0"/>
  <mc:AlternateContent xmlns:mc="http://schemas.openxmlformats.org/markup-compatibility/2006">
    <mc:Choice Requires="x15">
      <x15ac:absPath xmlns:x15ac="http://schemas.microsoft.com/office/spreadsheetml/2010/11/ac" url="\\cpfs10\maf\kyoyu\学会_庶務業務\838_日本臨床腫瘍薬学会\06. 認定\01_APACC\APACC新規・2025（令和7）★\1_事前準備_募集要項更新（HP）★\申請書類審査（様式）★\20250421_更新1（小委員会）\"/>
    </mc:Choice>
  </mc:AlternateContent>
  <xr:revisionPtr revIDLastSave="0" documentId="13_ncr:1_{EF5B2CA8-1900-4BFD-AF96-D8FD7F819E15}" xr6:coauthVersionLast="47" xr6:coauthVersionMax="47" xr10:uidLastSave="{00000000-0000-0000-0000-000000000000}"/>
  <bookViews>
    <workbookView xWindow="-120" yWindow="-120" windowWidth="29040" windowHeight="15720" tabRatio="798" xr2:uid="{00000000-000D-0000-FFFF-FFFF00000000}"/>
  </bookViews>
  <sheets>
    <sheet name="はじめにお読みください" sheetId="13" r:id="rId1"/>
    <sheet name="作成方法" sheetId="19" r:id="rId2"/>
    <sheet name="単位登録シート" sheetId="5" r:id="rId3"/>
    <sheet name="シート1" sheetId="2" r:id="rId4"/>
    <sheet name="シート2" sheetId="1" r:id="rId5"/>
    <sheet name="シート3-1" sheetId="3" r:id="rId6"/>
    <sheet name="シート3-2" sheetId="17" r:id="rId7"/>
    <sheet name="シート4" sheetId="18" r:id="rId8"/>
    <sheet name="提出用シート(入力不可）" sheetId="9" r:id="rId9"/>
  </sheets>
  <definedNames>
    <definedName name="_xlnm._FilterDatabase" localSheetId="3" hidden="1">シート1!$B$2:$G$69</definedName>
    <definedName name="_xlnm._FilterDatabase" localSheetId="4" hidden="1">シート2!$B$2:$I$246</definedName>
    <definedName name="_xlnm._FilterDatabase" localSheetId="5" hidden="1">'シート3-1'!$B$2:$I$93</definedName>
    <definedName name="_xlnm._FilterDatabase" localSheetId="7" hidden="1">シート4!$A$2:$F$862</definedName>
    <definedName name="_xlnm.Print_Area" localSheetId="3">#REF!</definedName>
    <definedName name="_xlnm.Print_Area" localSheetId="7">シート4!$A$1:$H$625</definedName>
    <definedName name="_xlnm.Print_Area" localSheetId="0">はじめにお読みください!$A$1:$E$120</definedName>
    <definedName name="_xlnm.Print_Area" localSheetId="2">単位登録シート!$A$1:$J$149</definedName>
    <definedName name="_xlnm.Print_Area" localSheetId="8">'提出用シート(入力不可）'!$A$1:$J$53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2" i="5" l="1"/>
  <c r="I9" i="9" s="1"/>
  <c r="F12" i="5"/>
  <c r="F9" i="9" s="1"/>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90" i="5"/>
  <c r="A69" i="5"/>
  <c r="A70" i="5"/>
  <c r="A71" i="5"/>
  <c r="A72" i="5"/>
  <c r="A73" i="5"/>
  <c r="A74" i="5"/>
  <c r="A75" i="5"/>
  <c r="A76" i="5"/>
  <c r="A77" i="5"/>
  <c r="A78" i="5"/>
  <c r="A79" i="5"/>
  <c r="A80" i="5"/>
  <c r="A81" i="5"/>
  <c r="A82" i="5"/>
  <c r="A68" i="5"/>
  <c r="A51" i="5"/>
  <c r="A52" i="5"/>
  <c r="A53" i="5"/>
  <c r="A54" i="5"/>
  <c r="A55" i="5"/>
  <c r="A56" i="5"/>
  <c r="A57" i="5"/>
  <c r="A58" i="5"/>
  <c r="A59" i="5"/>
  <c r="A60" i="5"/>
  <c r="A61" i="5"/>
  <c r="A50" i="5"/>
  <c r="A32" i="5"/>
  <c r="A33" i="5"/>
  <c r="A34" i="5"/>
  <c r="A35" i="5"/>
  <c r="A36" i="5"/>
  <c r="A37" i="5"/>
  <c r="A38" i="5"/>
  <c r="A39" i="5"/>
  <c r="A40" i="5"/>
  <c r="A41" i="5"/>
  <c r="A42" i="5"/>
  <c r="A31" i="5"/>
  <c r="A13" i="5"/>
  <c r="A14" i="5"/>
  <c r="A15" i="5"/>
  <c r="A16" i="5"/>
  <c r="A17" i="5"/>
  <c r="A18" i="5"/>
  <c r="A19" i="5"/>
  <c r="A20" i="5"/>
  <c r="A21" i="5"/>
  <c r="A22" i="5"/>
  <c r="A23" i="5"/>
  <c r="A12" i="5"/>
  <c r="I13" i="5"/>
  <c r="I14" i="5"/>
  <c r="I15" i="5"/>
  <c r="I16" i="5"/>
  <c r="I17" i="5"/>
  <c r="I18" i="5"/>
  <c r="I19" i="5"/>
  <c r="I20" i="5"/>
  <c r="I21" i="5"/>
  <c r="I22" i="5"/>
  <c r="I23" i="5"/>
  <c r="H13" i="5"/>
  <c r="H14" i="5"/>
  <c r="H15" i="5"/>
  <c r="H16" i="5"/>
  <c r="H17" i="5"/>
  <c r="H18" i="5"/>
  <c r="H19" i="5"/>
  <c r="H20" i="5"/>
  <c r="H21" i="5"/>
  <c r="H22" i="5"/>
  <c r="H23" i="5"/>
  <c r="G13" i="5"/>
  <c r="G14" i="5"/>
  <c r="G15" i="5"/>
  <c r="G16" i="5"/>
  <c r="G17" i="5"/>
  <c r="G18" i="5"/>
  <c r="G19" i="5"/>
  <c r="G20" i="5"/>
  <c r="G21" i="5"/>
  <c r="G22" i="5"/>
  <c r="G23" i="5"/>
  <c r="F13" i="5"/>
  <c r="F14" i="5"/>
  <c r="F15" i="5"/>
  <c r="F16" i="5"/>
  <c r="F17" i="5"/>
  <c r="F18" i="5"/>
  <c r="F19" i="5"/>
  <c r="F20" i="5"/>
  <c r="F21" i="5"/>
  <c r="F22" i="5"/>
  <c r="F23" i="5"/>
  <c r="G5" i="9"/>
  <c r="G4" i="9"/>
  <c r="G3" i="9"/>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I90" i="5"/>
  <c r="H90" i="5"/>
  <c r="G90" i="5"/>
  <c r="F90" i="5"/>
  <c r="I69" i="5"/>
  <c r="I70" i="5"/>
  <c r="I71" i="5"/>
  <c r="I72" i="5"/>
  <c r="I73" i="5"/>
  <c r="I74" i="5"/>
  <c r="I75" i="5"/>
  <c r="I76" i="5"/>
  <c r="I77" i="5"/>
  <c r="I78" i="5"/>
  <c r="I79" i="5"/>
  <c r="I80" i="5"/>
  <c r="I81" i="5"/>
  <c r="I82" i="5"/>
  <c r="G69" i="5"/>
  <c r="G70" i="5"/>
  <c r="G71" i="5"/>
  <c r="G72" i="5"/>
  <c r="G73" i="5"/>
  <c r="G74" i="5"/>
  <c r="G75" i="5"/>
  <c r="G76" i="5"/>
  <c r="G77" i="5"/>
  <c r="G78" i="5"/>
  <c r="G79" i="5"/>
  <c r="G80" i="5"/>
  <c r="G81" i="5"/>
  <c r="G82" i="5"/>
  <c r="F69" i="5"/>
  <c r="F70" i="5"/>
  <c r="F71" i="5"/>
  <c r="F72" i="5"/>
  <c r="F73" i="5"/>
  <c r="F74" i="5"/>
  <c r="F75" i="5"/>
  <c r="F76" i="5"/>
  <c r="F77" i="5"/>
  <c r="F78" i="5"/>
  <c r="F79" i="5"/>
  <c r="F80" i="5"/>
  <c r="F81" i="5"/>
  <c r="F82" i="5"/>
  <c r="I68" i="5"/>
  <c r="G68" i="5"/>
  <c r="F68" i="5"/>
  <c r="C9" i="9"/>
  <c r="E9" i="9"/>
  <c r="D9" i="9"/>
  <c r="C13" i="5"/>
  <c r="B13" i="5"/>
  <c r="B14" i="5"/>
  <c r="B15" i="5"/>
  <c r="B17" i="5" s="1"/>
  <c r="C14" i="5"/>
  <c r="B16" i="5"/>
  <c r="L32" i="5"/>
  <c r="L33" i="5"/>
  <c r="L34" i="5"/>
  <c r="L35" i="5"/>
  <c r="L36" i="5"/>
  <c r="L37" i="5"/>
  <c r="L38" i="5"/>
  <c r="L39" i="5"/>
  <c r="L40" i="5"/>
  <c r="L41" i="5"/>
  <c r="L42" i="5"/>
  <c r="L31" i="5"/>
  <c r="L51" i="5"/>
  <c r="L52" i="5"/>
  <c r="L53" i="5"/>
  <c r="L54" i="5"/>
  <c r="L55" i="5"/>
  <c r="L56" i="5"/>
  <c r="L57" i="5"/>
  <c r="L58" i="5"/>
  <c r="L59" i="5"/>
  <c r="L60" i="5"/>
  <c r="L61" i="5"/>
  <c r="L50" i="5"/>
  <c r="I51" i="5"/>
  <c r="I52" i="5"/>
  <c r="I53" i="5"/>
  <c r="I54" i="5"/>
  <c r="I55" i="5"/>
  <c r="I56" i="5"/>
  <c r="I57" i="5"/>
  <c r="I58" i="5"/>
  <c r="I59" i="5"/>
  <c r="I60" i="5"/>
  <c r="I61" i="5"/>
  <c r="I50" i="5"/>
  <c r="H51" i="5"/>
  <c r="H52" i="5"/>
  <c r="H53" i="5"/>
  <c r="H54" i="5"/>
  <c r="H55" i="5"/>
  <c r="H56" i="5"/>
  <c r="H57" i="5"/>
  <c r="H58" i="5"/>
  <c r="H59" i="5"/>
  <c r="H60" i="5"/>
  <c r="H61" i="5"/>
  <c r="H50" i="5"/>
  <c r="G51" i="5"/>
  <c r="G52" i="5"/>
  <c r="G53" i="5"/>
  <c r="G54" i="5"/>
  <c r="G55" i="5"/>
  <c r="G56" i="5"/>
  <c r="G57" i="5"/>
  <c r="G58" i="5"/>
  <c r="G59" i="5"/>
  <c r="G60" i="5"/>
  <c r="G61" i="5"/>
  <c r="G50" i="5"/>
  <c r="F51" i="5"/>
  <c r="F52" i="5"/>
  <c r="F53" i="5"/>
  <c r="F54" i="5"/>
  <c r="F55" i="5"/>
  <c r="F56" i="5"/>
  <c r="F57" i="5"/>
  <c r="F58" i="5"/>
  <c r="F59" i="5"/>
  <c r="F60" i="5"/>
  <c r="F61" i="5"/>
  <c r="F50" i="5"/>
  <c r="F33" i="5"/>
  <c r="G33" i="5"/>
  <c r="H33" i="5"/>
  <c r="I33" i="5"/>
  <c r="I32" i="5"/>
  <c r="I34" i="5"/>
  <c r="I35" i="5"/>
  <c r="I36" i="5"/>
  <c r="I37" i="5"/>
  <c r="I38" i="5"/>
  <c r="I39" i="5"/>
  <c r="I40" i="5"/>
  <c r="I41" i="5"/>
  <c r="I42" i="5"/>
  <c r="I31" i="5"/>
  <c r="H32" i="5"/>
  <c r="H34" i="5"/>
  <c r="H35" i="5"/>
  <c r="H36" i="5"/>
  <c r="H37" i="5"/>
  <c r="H38" i="5"/>
  <c r="H39" i="5"/>
  <c r="H40" i="5"/>
  <c r="H41" i="5"/>
  <c r="H42" i="5"/>
  <c r="H31" i="5"/>
  <c r="G32" i="5"/>
  <c r="G34" i="5"/>
  <c r="G35" i="5"/>
  <c r="G36" i="5"/>
  <c r="G37" i="5"/>
  <c r="G38" i="5"/>
  <c r="G39" i="5"/>
  <c r="G40" i="5"/>
  <c r="G41" i="5"/>
  <c r="G42" i="5"/>
  <c r="G31" i="5"/>
  <c r="F32" i="5"/>
  <c r="F34" i="5"/>
  <c r="F35" i="5"/>
  <c r="F36" i="5"/>
  <c r="F37" i="5"/>
  <c r="F38" i="5"/>
  <c r="F39" i="5"/>
  <c r="F40" i="5"/>
  <c r="F41" i="5"/>
  <c r="F42" i="5"/>
  <c r="F31" i="5"/>
  <c r="H12" i="5"/>
  <c r="H9" i="9" s="1"/>
  <c r="G12" i="5"/>
  <c r="G9" i="9" s="1"/>
  <c r="F5" i="9"/>
  <c r="F4" i="9"/>
  <c r="F3" i="9"/>
  <c r="H2" i="9"/>
  <c r="H1" i="9"/>
  <c r="D2" i="9"/>
  <c r="D1" i="9"/>
  <c r="B18" i="5"/>
  <c r="B20" i="5"/>
  <c r="B19" i="5"/>
  <c r="B21" i="5"/>
  <c r="C18" i="5"/>
  <c r="B22" i="5"/>
  <c r="C19" i="5"/>
  <c r="B23" i="5"/>
  <c r="C20" i="5"/>
  <c r="J119" i="5"/>
  <c r="J118" i="5"/>
  <c r="J117" i="5"/>
  <c r="J116" i="5"/>
  <c r="J115" i="5"/>
  <c r="J114" i="5"/>
  <c r="J113" i="5"/>
  <c r="J112" i="5"/>
  <c r="J111" i="5"/>
  <c r="J110" i="5"/>
  <c r="J109" i="5"/>
  <c r="J104" i="5"/>
  <c r="J103" i="5"/>
  <c r="J102" i="5"/>
  <c r="J101" i="5"/>
  <c r="J100" i="5"/>
  <c r="J99" i="5"/>
  <c r="I146" i="5"/>
  <c r="H146" i="5" s="1"/>
  <c r="J98" i="5"/>
  <c r="J97" i="5"/>
  <c r="J96" i="5"/>
  <c r="J108" i="5"/>
  <c r="J90" i="5"/>
  <c r="J107" i="5"/>
  <c r="J106" i="5"/>
  <c r="J105" i="5"/>
  <c r="J95" i="5"/>
  <c r="J94" i="5"/>
  <c r="J93" i="5"/>
  <c r="J92" i="5"/>
  <c r="J91" i="5"/>
  <c r="C21" i="5"/>
  <c r="J68" i="5"/>
  <c r="C22" i="5"/>
  <c r="C23" i="5"/>
  <c r="C35" i="5"/>
  <c r="B35" i="5"/>
  <c r="C36" i="5"/>
  <c r="C37" i="5"/>
  <c r="C38" i="5"/>
  <c r="C39" i="5"/>
  <c r="C40" i="5"/>
  <c r="C41" i="5"/>
  <c r="B36" i="5"/>
  <c r="C42" i="5"/>
  <c r="C54" i="5"/>
  <c r="C55" i="5"/>
  <c r="C56" i="5"/>
  <c r="C57" i="5"/>
  <c r="C58" i="5"/>
  <c r="C59" i="5"/>
  <c r="C60" i="5"/>
  <c r="C61" i="5"/>
  <c r="C73" i="5"/>
  <c r="C74" i="5"/>
  <c r="C75" i="5"/>
  <c r="C76" i="5"/>
  <c r="B37" i="5"/>
  <c r="B38" i="5"/>
  <c r="B39" i="5"/>
  <c r="C77" i="5"/>
  <c r="C78" i="5"/>
  <c r="C79" i="5"/>
  <c r="C80" i="5"/>
  <c r="C81" i="5"/>
  <c r="C82"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6" i="5"/>
  <c r="C127" i="5"/>
  <c r="C128" i="5"/>
  <c r="C129" i="5"/>
  <c r="C130" i="5"/>
  <c r="C131" i="5"/>
  <c r="C132" i="5"/>
  <c r="C133" i="5"/>
  <c r="C134" i="5"/>
  <c r="C135" i="5"/>
  <c r="C136" i="5"/>
  <c r="C137" i="5"/>
  <c r="C138" i="5"/>
  <c r="C139" i="5"/>
  <c r="C140" i="5"/>
  <c r="C141" i="5"/>
  <c r="C142" i="5"/>
  <c r="C143" i="5"/>
  <c r="C144" i="5"/>
  <c r="C145" i="5"/>
  <c r="B40" i="5"/>
  <c r="B41" i="5"/>
  <c r="B42" i="5"/>
  <c r="B54" i="5"/>
  <c r="B55" i="5"/>
  <c r="B56" i="5"/>
  <c r="B57" i="5"/>
  <c r="B58" i="5"/>
  <c r="B59" i="5"/>
  <c r="B60" i="5"/>
  <c r="B61" i="5"/>
  <c r="B73" i="5"/>
  <c r="B74" i="5"/>
  <c r="B75" i="5"/>
  <c r="B76" i="5"/>
  <c r="B77" i="5"/>
  <c r="B78" i="5"/>
  <c r="B79" i="5"/>
  <c r="B80" i="5"/>
  <c r="B81" i="5"/>
  <c r="B82"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6" i="5"/>
  <c r="B127" i="5"/>
  <c r="B128" i="5"/>
  <c r="B129" i="5"/>
  <c r="B130" i="5"/>
  <c r="B131" i="5"/>
  <c r="B132" i="5"/>
  <c r="B133" i="5"/>
  <c r="B134" i="5"/>
  <c r="B135" i="5"/>
  <c r="B136" i="5"/>
  <c r="B137" i="5"/>
  <c r="B138" i="5"/>
  <c r="B139" i="5"/>
  <c r="B140" i="5"/>
  <c r="B141" i="5"/>
  <c r="B142" i="5"/>
  <c r="B143" i="5"/>
  <c r="B144" i="5"/>
  <c r="B145" i="5"/>
  <c r="C15" i="5" l="1"/>
  <c r="C16" i="5" s="1"/>
  <c r="B24" i="5"/>
  <c r="F10" i="9" s="1"/>
  <c r="C31" i="5"/>
  <c r="I120" i="5"/>
  <c r="H120" i="5" s="1"/>
  <c r="I83" i="5"/>
  <c r="H83" i="5" s="1"/>
  <c r="K51" i="5"/>
  <c r="J51" i="5" s="1"/>
  <c r="K56" i="5"/>
  <c r="J56" i="5" s="1"/>
  <c r="K60" i="5"/>
  <c r="J60" i="5" s="1"/>
  <c r="K57" i="5"/>
  <c r="J57" i="5" s="1"/>
  <c r="K59" i="5"/>
  <c r="J59" i="5" s="1"/>
  <c r="I62" i="5"/>
  <c r="H62" i="5" s="1"/>
  <c r="K34" i="5"/>
  <c r="J34" i="5" s="1"/>
  <c r="K42" i="5"/>
  <c r="J42" i="5" s="1"/>
  <c r="K31" i="5"/>
  <c r="J31" i="5" s="1"/>
  <c r="K40" i="5"/>
  <c r="J40" i="5" s="1"/>
  <c r="K39" i="5"/>
  <c r="J39" i="5" s="1"/>
  <c r="I43" i="5"/>
  <c r="H43" i="5" s="1"/>
  <c r="K33" i="5"/>
  <c r="J33" i="5" s="1"/>
  <c r="I24" i="5"/>
  <c r="K50" i="5"/>
  <c r="J50" i="5" s="1"/>
  <c r="K54" i="5"/>
  <c r="J54" i="5" s="1"/>
  <c r="K53" i="5"/>
  <c r="J53" i="5" s="1"/>
  <c r="K61" i="5"/>
  <c r="J61" i="5" s="1"/>
  <c r="K38" i="5"/>
  <c r="J38" i="5" s="1"/>
  <c r="K35" i="5"/>
  <c r="J35" i="5" s="1"/>
  <c r="K55" i="5"/>
  <c r="J55" i="5" s="1"/>
  <c r="K36" i="5"/>
  <c r="J36" i="5" s="1"/>
  <c r="K41" i="5"/>
  <c r="J41" i="5" s="1"/>
  <c r="K52" i="5"/>
  <c r="J52" i="5" s="1"/>
  <c r="K58" i="5"/>
  <c r="J58" i="5" s="1"/>
  <c r="K32" i="5"/>
  <c r="J32" i="5" s="1"/>
  <c r="K37" i="5"/>
  <c r="J37" i="5" s="1"/>
  <c r="G10" i="9"/>
  <c r="C17" i="5" l="1"/>
  <c r="C10" i="9" s="1"/>
  <c r="E10" i="9"/>
  <c r="D10" i="9"/>
  <c r="C32" i="5"/>
  <c r="B25" i="5"/>
  <c r="G11" i="9" s="1"/>
  <c r="I1" i="5"/>
  <c r="I1" i="9" s="1"/>
  <c r="I10" i="9"/>
  <c r="H24" i="5"/>
  <c r="I2" i="5"/>
  <c r="I2" i="9" s="1"/>
  <c r="J24" i="5"/>
  <c r="I11" i="9"/>
  <c r="D11" i="9" l="1"/>
  <c r="C11" i="9"/>
  <c r="E11" i="9"/>
  <c r="F11" i="9"/>
  <c r="C33" i="5"/>
  <c r="C50" i="5" s="1"/>
  <c r="B31" i="5"/>
  <c r="H10" i="9"/>
  <c r="H11" i="9"/>
  <c r="J2" i="5"/>
  <c r="C34" i="5" l="1"/>
  <c r="C51" i="5"/>
  <c r="C52" i="5" s="1"/>
  <c r="C53" i="5" s="1"/>
  <c r="B32" i="5"/>
  <c r="B34" i="5" l="1"/>
  <c r="C68" i="5"/>
  <c r="B33" i="5"/>
  <c r="B43" i="5" l="1"/>
  <c r="C69" i="5"/>
  <c r="C70" i="5" s="1"/>
  <c r="G12" i="9" l="1"/>
  <c r="I12" i="9"/>
  <c r="H12" i="9"/>
  <c r="E12" i="9"/>
  <c r="C12" i="9"/>
  <c r="D12" i="9"/>
  <c r="B44" i="5"/>
  <c r="C13" i="9" s="1"/>
  <c r="F12" i="9"/>
  <c r="C71" i="5"/>
  <c r="C72" i="5" s="1"/>
  <c r="G13" i="9" l="1"/>
  <c r="D13" i="9"/>
  <c r="F13" i="9"/>
  <c r="E13" i="9"/>
  <c r="I13" i="9"/>
  <c r="C90" i="5"/>
  <c r="C91" i="5" s="1"/>
  <c r="B50" i="5"/>
  <c r="H13" i="9"/>
  <c r="B51" i="5" l="1"/>
  <c r="C92" i="5"/>
  <c r="C93" i="5" s="1"/>
  <c r="C94" i="5" s="1"/>
  <c r="B52" i="5" l="1"/>
  <c r="B53" i="5" l="1"/>
  <c r="B68" i="5"/>
  <c r="B62" i="5" l="1"/>
  <c r="C14" i="9" s="1"/>
  <c r="B69" i="5"/>
  <c r="F14" i="9" l="1"/>
  <c r="D14" i="9"/>
  <c r="G14" i="9"/>
  <c r="E14" i="9"/>
  <c r="H14" i="9"/>
  <c r="I14" i="9"/>
  <c r="B63" i="5"/>
  <c r="C15" i="9" s="1"/>
  <c r="B70" i="5"/>
  <c r="B71" i="5"/>
  <c r="B72" i="5" s="1"/>
  <c r="G15" i="9" l="1"/>
  <c r="E15" i="9"/>
  <c r="I15" i="9"/>
  <c r="F15" i="9"/>
  <c r="H15" i="9"/>
  <c r="D15" i="9"/>
  <c r="B83" i="5"/>
  <c r="F16" i="9" s="1"/>
  <c r="C16" i="9" l="1"/>
  <c r="I16" i="9"/>
  <c r="H16" i="9"/>
  <c r="E16" i="9"/>
  <c r="D16" i="9"/>
  <c r="B84" i="5"/>
  <c r="E17" i="9" l="1"/>
  <c r="G17" i="9"/>
  <c r="I17" i="9"/>
  <c r="H17" i="9"/>
  <c r="C17" i="9"/>
  <c r="D17" i="9"/>
  <c r="F17" i="9"/>
  <c r="B90" i="5"/>
  <c r="B91" i="5" l="1"/>
  <c r="B92" i="5"/>
  <c r="B93" i="5" s="1"/>
  <c r="B94" i="5" s="1"/>
  <c r="B120" i="5" l="1"/>
  <c r="C18" i="9" s="1"/>
  <c r="I18" i="9" l="1"/>
  <c r="H18" i="9"/>
  <c r="D18" i="9"/>
  <c r="B121" i="5"/>
  <c r="C19" i="9" s="1"/>
  <c r="E18" i="9"/>
  <c r="F18" i="9"/>
  <c r="G18" i="9"/>
  <c r="G16" i="9"/>
  <c r="E19" i="9" l="1"/>
  <c r="I19" i="9"/>
  <c r="D19" i="9"/>
  <c r="B146" i="5"/>
  <c r="D20" i="9" s="1"/>
  <c r="F19" i="9"/>
  <c r="G19" i="9"/>
  <c r="G20" i="9"/>
  <c r="H19" i="9"/>
  <c r="I20" i="9" l="1"/>
  <c r="E20" i="9"/>
  <c r="H20" i="9"/>
  <c r="C20" i="9"/>
  <c r="B147" i="5"/>
  <c r="G21" i="9" s="1"/>
  <c r="F20" i="9"/>
  <c r="H21" i="9" l="1"/>
  <c r="I21" i="9"/>
  <c r="D21" i="9"/>
  <c r="B148" i="5"/>
  <c r="C23" i="9" s="1"/>
  <c r="E21" i="9"/>
  <c r="F21" i="9"/>
  <c r="C21" i="9"/>
  <c r="I38" i="9"/>
  <c r="D22" i="9"/>
  <c r="G23" i="9"/>
  <c r="I23" i="9"/>
  <c r="G22" i="9"/>
  <c r="C26" i="9"/>
  <c r="F23" i="9"/>
  <c r="H22" i="9"/>
  <c r="F22" i="9"/>
  <c r="I31" i="9"/>
  <c r="D23" i="9" l="1"/>
  <c r="I22" i="9"/>
  <c r="H23" i="9"/>
  <c r="F25" i="9"/>
  <c r="G26" i="9"/>
  <c r="C22" i="9"/>
  <c r="E33" i="9"/>
  <c r="E23" i="9"/>
  <c r="E25" i="9"/>
  <c r="H49" i="9"/>
  <c r="H32" i="9"/>
  <c r="D24" i="9"/>
  <c r="F42" i="9"/>
  <c r="C24" i="9"/>
  <c r="D34" i="9"/>
  <c r="I24" i="9"/>
  <c r="C29" i="9"/>
  <c r="E26" i="9"/>
  <c r="D47" i="9"/>
  <c r="I28" i="9"/>
  <c r="C30" i="9"/>
  <c r="H25" i="9"/>
  <c r="G25" i="9"/>
  <c r="F39" i="9"/>
  <c r="F28" i="9"/>
  <c r="F30" i="9"/>
  <c r="H28" i="9"/>
  <c r="E30" i="9"/>
  <c r="H43" i="9"/>
  <c r="E38" i="9"/>
  <c r="E24" i="9"/>
  <c r="G39" i="9"/>
  <c r="H24" i="9"/>
  <c r="G37" i="9"/>
  <c r="G24" i="9"/>
  <c r="F41" i="9"/>
  <c r="D25" i="9"/>
  <c r="I25" i="9"/>
  <c r="D48" i="9"/>
  <c r="C33" i="9"/>
  <c r="C25" i="9"/>
  <c r="F29" i="9"/>
  <c r="F24" i="9"/>
  <c r="G33" i="9"/>
  <c r="D40" i="9"/>
  <c r="F35" i="9"/>
  <c r="E39" i="9"/>
  <c r="I50" i="9"/>
  <c r="H41" i="9"/>
  <c r="E28" i="9"/>
  <c r="I52" i="9"/>
  <c r="H52" i="9"/>
  <c r="E22" i="9"/>
  <c r="G43" i="9"/>
  <c r="G44" i="9"/>
  <c r="D38" i="9"/>
  <c r="H46" i="9"/>
  <c r="D44" i="9"/>
  <c r="E36" i="9"/>
  <c r="I26" i="9"/>
  <c r="I46" i="9"/>
  <c r="C44" i="9"/>
  <c r="G47" i="9"/>
  <c r="F48" i="9"/>
  <c r="I34" i="9"/>
  <c r="C51" i="9"/>
  <c r="C43" i="9"/>
  <c r="H29" i="9"/>
  <c r="I39" i="9"/>
  <c r="H30" i="9"/>
  <c r="F49" i="9"/>
  <c r="I49" i="9"/>
  <c r="H34" i="9"/>
  <c r="F32" i="9"/>
  <c r="H37" i="9"/>
  <c r="D31" i="9"/>
  <c r="I29" i="9"/>
  <c r="G32" i="9"/>
  <c r="I32" i="9"/>
  <c r="I47" i="9"/>
  <c r="C35" i="9"/>
  <c r="E44" i="9"/>
  <c r="I40" i="9"/>
  <c r="C32" i="9"/>
  <c r="I51" i="9"/>
  <c r="C39" i="9"/>
  <c r="I41" i="9"/>
  <c r="G52" i="9"/>
  <c r="F27" i="9"/>
  <c r="E48" i="9"/>
  <c r="D43" i="9"/>
  <c r="E49" i="9"/>
  <c r="H47" i="9"/>
  <c r="D39" i="9"/>
  <c r="G28" i="9"/>
  <c r="I43" i="9"/>
  <c r="G45" i="9"/>
  <c r="F26" i="9"/>
  <c r="F38" i="9"/>
  <c r="H38" i="9"/>
  <c r="G29" i="9"/>
  <c r="C40" i="9"/>
  <c r="H48" i="9"/>
  <c r="I37" i="9"/>
  <c r="C50" i="9"/>
  <c r="E32" i="9"/>
  <c r="F52" i="9"/>
  <c r="H50" i="9"/>
  <c r="I44" i="9"/>
  <c r="C45" i="9"/>
  <c r="G41" i="9"/>
  <c r="H31" i="9"/>
  <c r="G27" i="9"/>
  <c r="E29" i="9"/>
  <c r="E27" i="9"/>
  <c r="F46" i="9"/>
  <c r="I45" i="9"/>
  <c r="E31" i="9"/>
  <c r="D37" i="9"/>
  <c r="H35" i="9"/>
  <c r="D26" i="9"/>
  <c r="E37" i="9"/>
  <c r="F36" i="9"/>
  <c r="I42" i="9"/>
  <c r="C36" i="9"/>
  <c r="C37" i="9"/>
  <c r="I35" i="9"/>
  <c r="H45" i="9"/>
  <c r="F47" i="9"/>
  <c r="D50" i="9"/>
  <c r="D30" i="9"/>
  <c r="D29" i="9"/>
  <c r="H26" i="9"/>
  <c r="G51" i="9"/>
  <c r="G40" i="9"/>
  <c r="F33" i="9"/>
  <c r="I48" i="9"/>
  <c r="D35" i="9"/>
  <c r="D33" i="9"/>
  <c r="E47" i="9"/>
  <c r="C27" i="9"/>
  <c r="H42" i="9"/>
  <c r="C48" i="9"/>
  <c r="F51" i="9"/>
  <c r="F31" i="9"/>
  <c r="E40" i="9"/>
  <c r="C46" i="9"/>
  <c r="C28" i="9"/>
  <c r="I36" i="9"/>
  <c r="G30" i="9"/>
  <c r="G46" i="9"/>
  <c r="F40" i="9"/>
  <c r="G34" i="9"/>
  <c r="G50" i="9"/>
  <c r="F34" i="9"/>
  <c r="G38" i="9"/>
  <c r="D51" i="9"/>
  <c r="I30" i="9"/>
  <c r="E50" i="9"/>
  <c r="F37" i="9"/>
  <c r="C49" i="9"/>
  <c r="D27" i="9"/>
  <c r="C47" i="9"/>
  <c r="H27" i="9"/>
  <c r="F44" i="9"/>
  <c r="D46" i="9"/>
  <c r="G48" i="9"/>
  <c r="C52" i="9"/>
  <c r="I27" i="9"/>
  <c r="F50" i="9"/>
  <c r="E52" i="9"/>
  <c r="G31" i="9"/>
  <c r="H36" i="9"/>
  <c r="D41" i="9"/>
  <c r="H33" i="9"/>
  <c r="C31" i="9"/>
  <c r="E35" i="9"/>
  <c r="G49" i="9"/>
  <c r="D52" i="9"/>
  <c r="H51" i="9"/>
  <c r="H39" i="9"/>
  <c r="E42" i="9"/>
  <c r="I33" i="9"/>
  <c r="E51" i="9"/>
  <c r="G36" i="9"/>
  <c r="D28" i="9"/>
  <c r="E41" i="9"/>
  <c r="D36" i="9"/>
  <c r="C34" i="9"/>
  <c r="D49" i="9"/>
  <c r="E34" i="9"/>
  <c r="F45" i="9"/>
  <c r="D42" i="9"/>
  <c r="D32" i="9"/>
  <c r="E45" i="9"/>
  <c r="E46" i="9"/>
  <c r="F43" i="9"/>
  <c r="D45" i="9"/>
  <c r="C38" i="9"/>
  <c r="H40" i="9"/>
  <c r="C42" i="9"/>
  <c r="H44" i="9"/>
  <c r="G35" i="9"/>
  <c r="C41" i="9"/>
  <c r="E43" i="9"/>
  <c r="G4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引野 市奈</author>
  </authors>
  <commentList>
    <comment ref="I123" authorId="0" shapeId="0" xr:uid="{65F15D22-1DB2-4048-B2AF-D8FDDA075886}">
      <text>
        <r>
          <rPr>
            <sz val="9"/>
            <color indexed="81"/>
            <rFont val="MS P ゴシック"/>
            <family val="3"/>
            <charset val="128"/>
          </rPr>
          <t>いつまでかは不明</t>
        </r>
      </text>
    </comment>
    <comment ref="G155" authorId="0" shapeId="0" xr:uid="{2071C57E-A76C-4EAB-BE98-38ECAC96341E}">
      <text>
        <r>
          <rPr>
            <b/>
            <sz val="9"/>
            <color indexed="81"/>
            <rFont val="MS P ゴシック"/>
            <family val="3"/>
            <charset val="128"/>
          </rPr>
          <t>詳細がチラシのみで集合のみ判明</t>
        </r>
      </text>
    </comment>
  </commentList>
</comments>
</file>

<file path=xl/sharedStrings.xml><?xml version="1.0" encoding="utf-8"?>
<sst xmlns="http://schemas.openxmlformats.org/spreadsheetml/2006/main" count="8277" uniqueCount="4489">
  <si>
    <t>学会開催コード</t>
    <rPh sb="0" eb="2">
      <t>ガッカイ</t>
    </rPh>
    <rPh sb="2" eb="4">
      <t>カイサイ</t>
    </rPh>
    <phoneticPr fontId="2"/>
  </si>
  <si>
    <t>開催日</t>
    <rPh sb="0" eb="3">
      <t>カイサイビ</t>
    </rPh>
    <phoneticPr fontId="3"/>
  </si>
  <si>
    <t>総称</t>
  </si>
  <si>
    <t>開催名称</t>
    <rPh sb="0" eb="2">
      <t>カイサイ</t>
    </rPh>
    <rPh sb="2" eb="4">
      <t>メイショウ</t>
    </rPh>
    <phoneticPr fontId="3"/>
  </si>
  <si>
    <t>単位数</t>
    <rPh sb="0" eb="3">
      <t>タンイスウ</t>
    </rPh>
    <phoneticPr fontId="2"/>
  </si>
  <si>
    <t>上限</t>
    <rPh sb="0" eb="2">
      <t>ジョウゲン</t>
    </rPh>
    <phoneticPr fontId="3"/>
  </si>
  <si>
    <t xml:space="preserve">Best of ASCO </t>
  </si>
  <si>
    <t xml:space="preserve">日本臨床腫瘍学会・米国臨床腫瘍学会 </t>
  </si>
  <si>
    <t xml:space="preserve">医療薬学フォーラム </t>
  </si>
  <si>
    <t xml:space="preserve">日本薬学会医療薬科学部会 </t>
  </si>
  <si>
    <t xml:space="preserve">日本 TDM 学会 </t>
  </si>
  <si>
    <t>日本 TDM 学会</t>
  </si>
  <si>
    <t xml:space="preserve">日本アプライド・セラピューティクス学会 学術大会 </t>
  </si>
  <si>
    <t>日本アプライド・セラ ピューティクス学会</t>
  </si>
  <si>
    <t xml:space="preserve">日本がん分子標的治療学会学術集会 </t>
  </si>
  <si>
    <t xml:space="preserve">日本がん分子標的治療学会 </t>
  </si>
  <si>
    <t xml:space="preserve">日本がん薬剤学会学術大会 </t>
  </si>
  <si>
    <t xml:space="preserve">日本がん薬剤学会 </t>
  </si>
  <si>
    <t xml:space="preserve">日本胃癌学会総会 </t>
  </si>
  <si>
    <t xml:space="preserve">日本胃癌学会 </t>
  </si>
  <si>
    <t>日本医療薬学会年会</t>
  </si>
  <si>
    <t>日本医療薬学会</t>
  </si>
  <si>
    <t xml:space="preserve">日本緩和医療学会学術大会 </t>
  </si>
  <si>
    <t xml:space="preserve">日本緩和医療学会 </t>
  </si>
  <si>
    <t xml:space="preserve">日本緩和医療薬学会年会 </t>
  </si>
  <si>
    <t>日本緩和医療薬学会</t>
  </si>
  <si>
    <t xml:space="preserve">日本癌学会学術総会 </t>
  </si>
  <si>
    <t xml:space="preserve">日本癌学会 </t>
  </si>
  <si>
    <t xml:space="preserve">日本癌治療学会学術集会 </t>
  </si>
  <si>
    <t xml:space="preserve">日本癌治療学会 </t>
  </si>
  <si>
    <t>日本血液学会学術集会</t>
  </si>
  <si>
    <t xml:space="preserve">日本血液学会 </t>
  </si>
  <si>
    <t xml:space="preserve">日本在宅薬学会 </t>
  </si>
  <si>
    <t xml:space="preserve">日本消化器関連学会週間 </t>
  </si>
  <si>
    <t xml:space="preserve">日本消化器関連学会機構 </t>
  </si>
  <si>
    <t xml:space="preserve">日本乳癌学会学術総会 </t>
  </si>
  <si>
    <t xml:space="preserve">日本乳癌学会 </t>
  </si>
  <si>
    <t xml:space="preserve">日本肺癌学会学術集会 </t>
  </si>
  <si>
    <t>日本肺癌学会</t>
  </si>
  <si>
    <t xml:space="preserve">日本泌尿器科学会総会 </t>
  </si>
  <si>
    <t xml:space="preserve">日本泌尿器科学会 </t>
  </si>
  <si>
    <t xml:space="preserve">日本病院薬剤師会ブロック学術大会・日本薬剤師会ブロック学術大会 </t>
    <phoneticPr fontId="2"/>
  </si>
  <si>
    <t xml:space="preserve">日本病院薬剤師会ブロック学術大会・日本薬剤師会ブロック学術大会 </t>
  </si>
  <si>
    <t xml:space="preserve">日本婦人科腫瘍学会学術講演会 </t>
  </si>
  <si>
    <t xml:space="preserve">日本婦人科腫瘍学会 </t>
  </si>
  <si>
    <t>日本薬学会年会</t>
  </si>
  <si>
    <t xml:space="preserve">日本薬学会 </t>
  </si>
  <si>
    <t xml:space="preserve">日本薬局学会学術総会 </t>
  </si>
  <si>
    <t>日本薬局学会</t>
  </si>
  <si>
    <t xml:space="preserve">日本薬剤師会学術大会 </t>
  </si>
  <si>
    <t>日本薬剤師会</t>
  </si>
  <si>
    <t xml:space="preserve">日本臨床腫瘍学会学術集会 </t>
  </si>
  <si>
    <t xml:space="preserve">日本臨床腫瘍学会 </t>
  </si>
  <si>
    <t>日本臨床薬理学会学術総会</t>
  </si>
  <si>
    <t>日本臨床薬理学会</t>
  </si>
  <si>
    <t>日本腫瘍循環器学会学術集会</t>
  </si>
  <si>
    <t>日本腫瘍循環器学会</t>
  </si>
  <si>
    <t>日本小児臨床薬理学会学術集会</t>
  </si>
  <si>
    <t>日本小児臨床薬理学会</t>
  </si>
  <si>
    <t>19X0101</t>
  </si>
  <si>
    <t>19X0201</t>
  </si>
  <si>
    <t>19X0301</t>
  </si>
  <si>
    <t>19X0401</t>
  </si>
  <si>
    <t>19X0501</t>
  </si>
  <si>
    <t>19X0601</t>
  </si>
  <si>
    <t>19X0701</t>
  </si>
  <si>
    <t xml:space="preserve">日本胃癌学会総会 </t>
    <phoneticPr fontId="2"/>
  </si>
  <si>
    <t>19X0901</t>
  </si>
  <si>
    <t>第24回日本緩和医療学会学術大会【横浜】</t>
  </si>
  <si>
    <t>19X1001</t>
  </si>
  <si>
    <t>第13回日本緩和医療薬学会年会【幕張】</t>
  </si>
  <si>
    <t>19X1401</t>
  </si>
  <si>
    <t>第12回 日本在宅薬学会学術大会【名古屋】</t>
  </si>
  <si>
    <t>19X1801</t>
  </si>
  <si>
    <t>19X2001</t>
  </si>
  <si>
    <t>第66回北海道薬学大会</t>
  </si>
  <si>
    <t>19X2201</t>
  </si>
  <si>
    <t>第61回日本婦人科腫瘍学会学術講演会【新潟】</t>
  </si>
  <si>
    <t>19X2301</t>
  </si>
  <si>
    <t>日本薬学会第139年会【千葉】</t>
  </si>
  <si>
    <t>19X2601</t>
  </si>
  <si>
    <t>会場</t>
    <rPh sb="0" eb="2">
      <t>カイジョウ</t>
    </rPh>
    <phoneticPr fontId="3"/>
  </si>
  <si>
    <t>単位数</t>
    <rPh sb="0" eb="3">
      <t>タンイスウ</t>
    </rPh>
    <phoneticPr fontId="3"/>
  </si>
  <si>
    <t>【東京】</t>
    <rPh sb="1" eb="3">
      <t>トウキョウ</t>
    </rPh>
    <phoneticPr fontId="3"/>
  </si>
  <si>
    <t>19E0101</t>
  </si>
  <si>
    <t>【福岡】</t>
    <rPh sb="1" eb="3">
      <t>フクオカ</t>
    </rPh>
    <phoneticPr fontId="3"/>
  </si>
  <si>
    <t>【大阪】</t>
    <rPh sb="1" eb="3">
      <t>オオサカ</t>
    </rPh>
    <phoneticPr fontId="3"/>
  </si>
  <si>
    <t>19E0201</t>
  </si>
  <si>
    <t>19E0202</t>
  </si>
  <si>
    <t>19E0203</t>
  </si>
  <si>
    <t>19A0501</t>
    <phoneticPr fontId="3"/>
  </si>
  <si>
    <t>19A0502</t>
  </si>
  <si>
    <t>19A0503</t>
  </si>
  <si>
    <t>19A0701</t>
    <phoneticPr fontId="3"/>
  </si>
  <si>
    <t>19A0702</t>
  </si>
  <si>
    <t>【札幌】</t>
    <rPh sb="1" eb="3">
      <t>サッポロ</t>
    </rPh>
    <phoneticPr fontId="3"/>
  </si>
  <si>
    <t>19A0703</t>
  </si>
  <si>
    <t>【大阪】</t>
  </si>
  <si>
    <t>19C0801</t>
    <phoneticPr fontId="3"/>
  </si>
  <si>
    <t>講習会開催コード</t>
    <rPh sb="0" eb="3">
      <t>コウシュウカイ</t>
    </rPh>
    <rPh sb="3" eb="5">
      <t>カイサイ</t>
    </rPh>
    <phoneticPr fontId="2"/>
  </si>
  <si>
    <t>総称</t>
    <rPh sb="0" eb="2">
      <t>ソウショウ</t>
    </rPh>
    <phoneticPr fontId="2"/>
  </si>
  <si>
    <t>講習会名称</t>
    <rPh sb="0" eb="3">
      <t>コウシュウカイ</t>
    </rPh>
    <rPh sb="3" eb="5">
      <t>メイショウ</t>
    </rPh>
    <phoneticPr fontId="3"/>
  </si>
  <si>
    <t>疼痛緩和のための医療用麻薬適正使用推進講習会</t>
    <phoneticPr fontId="3"/>
  </si>
  <si>
    <t>日本癌治療学会アップデート教育コース</t>
    <phoneticPr fontId="3"/>
  </si>
  <si>
    <t xml:space="preserve">日本癌治療学会 </t>
    <phoneticPr fontId="3"/>
  </si>
  <si>
    <t xml:space="preserve">日本臨床腫瘍学会 </t>
    <phoneticPr fontId="3"/>
  </si>
  <si>
    <t xml:space="preserve">がん専門薬剤師集中教育講座 </t>
    <phoneticPr fontId="3"/>
  </si>
  <si>
    <t xml:space="preserve">病態と薬理を理解して薬学的ケアを実践する ―各種がん― </t>
    <phoneticPr fontId="3"/>
  </si>
  <si>
    <t xml:space="preserve">日本薬剤師研修センター  </t>
    <phoneticPr fontId="3"/>
  </si>
  <si>
    <t>臨床腫瘍夏期セミナー</t>
    <phoneticPr fontId="3"/>
  </si>
  <si>
    <t xml:space="preserve">東京がん化学療法研究会 </t>
    <phoneticPr fontId="3"/>
  </si>
  <si>
    <t>オンコロジーセミナー</t>
    <phoneticPr fontId="3"/>
  </si>
  <si>
    <t xml:space="preserve">がん医療研修機構 </t>
    <phoneticPr fontId="3"/>
  </si>
  <si>
    <t xml:space="preserve">日本病院薬剤師会・日本医療薬学会共催 </t>
    <phoneticPr fontId="3"/>
  </si>
  <si>
    <t xml:space="preserve">日本緩和医療学会　教育セミナー </t>
    <phoneticPr fontId="3"/>
  </si>
  <si>
    <t>日本緩和医療学会</t>
    <phoneticPr fontId="3"/>
  </si>
  <si>
    <t xml:space="preserve">日本臨床腫瘍学会教育セミナー </t>
    <phoneticPr fontId="3"/>
  </si>
  <si>
    <t>日本緩和医療薬学会教育セミナー</t>
    <phoneticPr fontId="3"/>
  </si>
  <si>
    <t xml:space="preserve">日本緩和医療薬学会 </t>
    <phoneticPr fontId="3"/>
  </si>
  <si>
    <t>日本緩和医療学会　緩和ケア基礎セミナー</t>
    <phoneticPr fontId="3"/>
  </si>
  <si>
    <t xml:space="preserve">日本癌治療学会教育セミナー </t>
    <phoneticPr fontId="3"/>
  </si>
  <si>
    <t>第25回オンコロジーセミナー【東京】</t>
  </si>
  <si>
    <t>疼痛緩和のための医療用麻薬適正使用推進講習会～症例から適正使用を学ぶ～【盛岡】</t>
  </si>
  <si>
    <t>疼痛緩和のための医療用麻薬適正使用推進講習会～症例から適正使用を学ぶ～【徳島】</t>
  </si>
  <si>
    <t>疼痛緩和のための医療用麻薬適正使用推進講習会～症例から適正使用を学ぶ～【福井】</t>
  </si>
  <si>
    <t>疼痛緩和のための医療用麻薬適正使用推進講習会～症例から適正使用を学ぶ～【沖縄】</t>
  </si>
  <si>
    <t>疼痛緩和のための医療用麻薬適正使用推進講習会～症例から適正使用を学ぶ～【福岡】</t>
  </si>
  <si>
    <t>疼痛緩和のための医療用麻薬適正使用推進講習会～症例から適正使用を学ぶ～【大阪】【S京都】【S兵庫】【S和歌山】</t>
    <phoneticPr fontId="2"/>
  </si>
  <si>
    <t>疼痛緩和のための医療用麻薬適正使用推進講習会～症例から適正使用を学ぶ～【横浜】【S埼玉】【S千葉】【S東京】</t>
    <phoneticPr fontId="2"/>
  </si>
  <si>
    <t>平成30年度がん専門薬剤師集中教育講座（東京会場・第2回目）【2日間】</t>
    <phoneticPr fontId="2"/>
  </si>
  <si>
    <t>疼痛緩和のための医療用麻薬適正使用推進講習会～症例から適正使用を学ぶ～【大分】</t>
  </si>
  <si>
    <t>平成31年度がん専門薬剤師集中教育講座（京都会場）【2日間】</t>
    <phoneticPr fontId="2"/>
  </si>
  <si>
    <t>日本緩和医療薬学会第21回教育セミナー【幕張】</t>
  </si>
  <si>
    <t>病態と薬理を理解して薬学的ケアを実践する－血液がん－【大阪】</t>
  </si>
  <si>
    <t>第26回オンコロジーセミナー【東京】</t>
  </si>
  <si>
    <t>病態と薬理を理解して薬学的ケアを実践する－血液がん－【東京】</t>
  </si>
  <si>
    <t>開催日</t>
    <rPh sb="0" eb="3">
      <t>カイサイビ</t>
    </rPh>
    <phoneticPr fontId="6"/>
  </si>
  <si>
    <t>講習会名称（短）</t>
    <rPh sb="0" eb="3">
      <t>コウシュウカイ</t>
    </rPh>
    <rPh sb="3" eb="5">
      <t>メイショウ</t>
    </rPh>
    <rPh sb="6" eb="7">
      <t>タン</t>
    </rPh>
    <phoneticPr fontId="6"/>
  </si>
  <si>
    <t>講習会名称</t>
    <rPh sb="0" eb="3">
      <t>コウシュウカイ</t>
    </rPh>
    <rPh sb="3" eb="5">
      <t>メイショウ</t>
    </rPh>
    <phoneticPr fontId="6"/>
  </si>
  <si>
    <t>場所</t>
    <rPh sb="0" eb="2">
      <t>バショ</t>
    </rPh>
    <phoneticPr fontId="6"/>
  </si>
  <si>
    <t>国立がん研究センター中央病院</t>
  </si>
  <si>
    <t>19-102</t>
  </si>
  <si>
    <t>19-103</t>
  </si>
  <si>
    <t>19-104</t>
  </si>
  <si>
    <t>19-105</t>
  </si>
  <si>
    <t>19-106</t>
  </si>
  <si>
    <t>19-107</t>
  </si>
  <si>
    <t>19-108</t>
  </si>
  <si>
    <t>19-109</t>
  </si>
  <si>
    <t>19-110</t>
  </si>
  <si>
    <t>19-111</t>
  </si>
  <si>
    <t>19-112</t>
  </si>
  <si>
    <t>19-115</t>
  </si>
  <si>
    <t>19-116</t>
  </si>
  <si>
    <t>19-117</t>
  </si>
  <si>
    <t>19-118</t>
  </si>
  <si>
    <t>19-119</t>
  </si>
  <si>
    <t>19-120</t>
  </si>
  <si>
    <t>19-121</t>
  </si>
  <si>
    <t>19-122</t>
  </si>
  <si>
    <t>19-123</t>
  </si>
  <si>
    <t>19-124</t>
  </si>
  <si>
    <t>19-125</t>
  </si>
  <si>
    <t>19-128</t>
  </si>
  <si>
    <t>19-129</t>
  </si>
  <si>
    <t>19-130</t>
  </si>
  <si>
    <t>19-131</t>
  </si>
  <si>
    <t>19-132</t>
  </si>
  <si>
    <t>19-133</t>
  </si>
  <si>
    <t>19-141</t>
  </si>
  <si>
    <t>19-149</t>
  </si>
  <si>
    <t>19-150</t>
  </si>
  <si>
    <t>19-151</t>
  </si>
  <si>
    <t>201810060</t>
  </si>
  <si>
    <t>201901120</t>
  </si>
  <si>
    <t>201901121</t>
  </si>
  <si>
    <t>201901190</t>
  </si>
  <si>
    <t>201901260</t>
  </si>
  <si>
    <t>201902020</t>
  </si>
  <si>
    <t>201902090</t>
  </si>
  <si>
    <t>201902170</t>
  </si>
  <si>
    <t>201903020</t>
  </si>
  <si>
    <t>201903021</t>
  </si>
  <si>
    <t>201903090</t>
  </si>
  <si>
    <t>201903170</t>
  </si>
  <si>
    <t>201904130</t>
  </si>
  <si>
    <t>201905310</t>
  </si>
  <si>
    <t>201906160</t>
  </si>
  <si>
    <t>201906200</t>
  </si>
  <si>
    <t>201906201</t>
  </si>
  <si>
    <t>201906290</t>
  </si>
  <si>
    <t>201907040</t>
  </si>
  <si>
    <t>201907060</t>
  </si>
  <si>
    <t>201907210</t>
  </si>
  <si>
    <t>201908030</t>
  </si>
  <si>
    <t>がん臨床試験協力・参加メディカルスタッフのためのセミナー</t>
  </si>
  <si>
    <t>日本緩和医療学会第26回教育セミナー（2018年度）【石川】</t>
    <phoneticPr fontId="2"/>
  </si>
  <si>
    <t>日本緩和医療学会第27回教育セミナー（2019年度）【横浜】</t>
    <phoneticPr fontId="2"/>
  </si>
  <si>
    <t>201811033</t>
  </si>
  <si>
    <t>201907130</t>
  </si>
  <si>
    <t>201905250</t>
  </si>
  <si>
    <t>201909070</t>
  </si>
  <si>
    <t>201906120</t>
  </si>
  <si>
    <t>201905130</t>
  </si>
  <si>
    <t>201902270</t>
  </si>
  <si>
    <t>201906210</t>
  </si>
  <si>
    <t>201906010</t>
  </si>
  <si>
    <t>201907141</t>
  </si>
  <si>
    <t>201907110</t>
  </si>
  <si>
    <t>201904180</t>
  </si>
  <si>
    <t>201905180</t>
  </si>
  <si>
    <t>201906011</t>
  </si>
  <si>
    <t>201908240</t>
  </si>
  <si>
    <t>201903200</t>
  </si>
  <si>
    <t>201907180</t>
  </si>
  <si>
    <t>1_北海道</t>
    <rPh sb="2" eb="5">
      <t>ホッカイドウ</t>
    </rPh>
    <phoneticPr fontId="2"/>
  </si>
  <si>
    <t>2_東北</t>
    <rPh sb="2" eb="4">
      <t>トウホク</t>
    </rPh>
    <phoneticPr fontId="2"/>
  </si>
  <si>
    <t>3_関東</t>
    <rPh sb="2" eb="4">
      <t>カントウ</t>
    </rPh>
    <phoneticPr fontId="2"/>
  </si>
  <si>
    <t>4_東海</t>
  </si>
  <si>
    <t>6_近畿</t>
    <rPh sb="2" eb="4">
      <t>キンキ</t>
    </rPh>
    <phoneticPr fontId="2"/>
  </si>
  <si>
    <t>7_中国四国</t>
    <phoneticPr fontId="2"/>
  </si>
  <si>
    <t>8_九州山口</t>
    <rPh sb="2" eb="4">
      <t>キュウシュウ</t>
    </rPh>
    <rPh sb="4" eb="6">
      <t>ヤマグチ</t>
    </rPh>
    <phoneticPr fontId="2"/>
  </si>
  <si>
    <t>Best of ASCO 2019【東京】</t>
    <phoneticPr fontId="2"/>
  </si>
  <si>
    <t>第36回日本TDM学会・学術大会【東京】</t>
    <phoneticPr fontId="2"/>
  </si>
  <si>
    <t>第10回日本アプライド・セラピューティクス学会学術大会【大阪】</t>
    <phoneticPr fontId="2"/>
  </si>
  <si>
    <t>第23回日本がん分子標的治療学会学術集会【大阪】</t>
    <phoneticPr fontId="2"/>
  </si>
  <si>
    <t>第91回日本胃癌学会総会【静岡】</t>
    <phoneticPr fontId="2"/>
  </si>
  <si>
    <t>日数</t>
    <rPh sb="0" eb="2">
      <t>ニッスウ</t>
    </rPh>
    <phoneticPr fontId="2"/>
  </si>
  <si>
    <t>地区</t>
    <rPh sb="0" eb="2">
      <t>チク</t>
    </rPh>
    <phoneticPr fontId="2"/>
  </si>
  <si>
    <t>【2日間】</t>
  </si>
  <si>
    <t>第20回臨床腫瘍夏期セミナー【東京】</t>
    <phoneticPr fontId="2"/>
  </si>
  <si>
    <t>【東京】【大阪】【福岡】</t>
    <rPh sb="5" eb="7">
      <t>オオサカ</t>
    </rPh>
    <rPh sb="9" eb="11">
      <t>フクオカ</t>
    </rPh>
    <phoneticPr fontId="2"/>
  </si>
  <si>
    <t>【札幌】【東京】【大阪】【福岡】</t>
    <rPh sb="1" eb="3">
      <t>サッポロ</t>
    </rPh>
    <rPh sb="9" eb="11">
      <t>オオサカ</t>
    </rPh>
    <rPh sb="13" eb="15">
      <t>フクオカ</t>
    </rPh>
    <phoneticPr fontId="2"/>
  </si>
  <si>
    <t>主催</t>
    <rPh sb="0" eb="2">
      <t>シュサイ</t>
    </rPh>
    <phoneticPr fontId="2"/>
  </si>
  <si>
    <t>研修単位コード</t>
    <rPh sb="0" eb="4">
      <t>ケンシュウタンイ</t>
    </rPh>
    <phoneticPr fontId="2"/>
  </si>
  <si>
    <t>19X2111</t>
  </si>
  <si>
    <t>19X2121</t>
  </si>
  <si>
    <t>19X2131</t>
  </si>
  <si>
    <t>19X2161</t>
  </si>
  <si>
    <t>18X2181</t>
  </si>
  <si>
    <t>19Y1211</t>
  </si>
  <si>
    <t>19Y1212</t>
  </si>
  <si>
    <t>19Y1213</t>
  </si>
  <si>
    <t>第17回日本臨床腫瘍学会学術集会【京都】</t>
    <rPh sb="17" eb="19">
      <t>キョウト</t>
    </rPh>
    <phoneticPr fontId="2"/>
  </si>
  <si>
    <t>開催日</t>
    <rPh sb="0" eb="2">
      <t>カイサイ</t>
    </rPh>
    <rPh sb="2" eb="3">
      <t>ビ</t>
    </rPh>
    <phoneticPr fontId="2"/>
  </si>
  <si>
    <t>名称</t>
    <rPh sb="0" eb="2">
      <t>メイショウ</t>
    </rPh>
    <phoneticPr fontId="2"/>
  </si>
  <si>
    <t>19&amp;0323</t>
  </si>
  <si>
    <t>20&amp;0320</t>
  </si>
  <si>
    <t>21&amp;0306</t>
    <phoneticPr fontId="2"/>
  </si>
  <si>
    <t>札幌</t>
    <rPh sb="0" eb="2">
      <t>サッポロ</t>
    </rPh>
    <phoneticPr fontId="2"/>
  </si>
  <si>
    <t>Web</t>
    <phoneticPr fontId="2"/>
  </si>
  <si>
    <t>2021/3/6-14</t>
    <phoneticPr fontId="2"/>
  </si>
  <si>
    <t>日本臨床腫瘍薬学会</t>
    <rPh sb="0" eb="9">
      <t>ニホンリンショウシュヨウヤクガッカイ</t>
    </rPh>
    <phoneticPr fontId="2"/>
  </si>
  <si>
    <t>同講習会の単位合計</t>
    <rPh sb="0" eb="4">
      <t>ドウコウシュウカイ</t>
    </rPh>
    <rPh sb="5" eb="7">
      <t>タンイ</t>
    </rPh>
    <rPh sb="7" eb="9">
      <t>ゴウケイ</t>
    </rPh>
    <phoneticPr fontId="2"/>
  </si>
  <si>
    <t>申請上限</t>
    <rPh sb="0" eb="2">
      <t>シンセイ</t>
    </rPh>
    <rPh sb="2" eb="4">
      <t>ジョウゲン</t>
    </rPh>
    <phoneticPr fontId="2"/>
  </si>
  <si>
    <t/>
  </si>
  <si>
    <t>e-learning</t>
    <phoneticPr fontId="2"/>
  </si>
  <si>
    <t>日本癌治療学会　Cancer　e-learning</t>
    <rPh sb="0" eb="2">
      <t>ニホン</t>
    </rPh>
    <rPh sb="2" eb="3">
      <t>ガン</t>
    </rPh>
    <rPh sb="3" eb="5">
      <t>チリョウ</t>
    </rPh>
    <rPh sb="5" eb="7">
      <t>ガッカイ</t>
    </rPh>
    <phoneticPr fontId="2"/>
  </si>
  <si>
    <t>臨床研究と生物統計学</t>
  </si>
  <si>
    <t>生命倫理と法的規制</t>
  </si>
  <si>
    <t>基礎腫瘍学</t>
  </si>
  <si>
    <t>臨床腫瘍学概論</t>
  </si>
  <si>
    <t>緩和医療学</t>
  </si>
  <si>
    <t>精神腫瘍学</t>
  </si>
  <si>
    <t>医療ケアとチーム医療、腫瘍社会学、患者教育</t>
  </si>
  <si>
    <t>福岡　和也（近畿大学医学部附属病院臨床研究センター）</t>
  </si>
  <si>
    <t>江口 英孝（埼玉医科大学ゲノム医学研究センター ）</t>
  </si>
  <si>
    <t>山本 昇（国立がんセンター中央病院 内科）</t>
  </si>
  <si>
    <t>柴田 大朗（国立がんセンター がん対策情報センター 多施設臨床試験・診療支援部）</t>
  </si>
  <si>
    <t>吉村 健一（京都大学医学部附属病院 探索医療センター）</t>
  </si>
  <si>
    <t>大橋 靖雄（東京大学大学院医学系研究科 公共健康医学専攻 生物統計学）</t>
  </si>
  <si>
    <t>永山　淳（国家公務員共催組合連合会浜の町病院　緩和医療内科）</t>
  </si>
  <si>
    <t>柏木秀行（飯塚病院　緩和ケア科）</t>
  </si>
  <si>
    <t>今井 堅吾（聖隷三方原病院 ホスピス科）</t>
  </si>
  <si>
    <t>木澤 義之（神戸大学大学院医学研究科　内科系講座）</t>
  </si>
  <si>
    <t>佐藤 哲観（弘前大学医学部附属病院 麻酔科 緩和ケア診療室）</t>
  </si>
  <si>
    <t>浜野 淳（筑波大学附属病院　総合診療グループ）</t>
  </si>
  <si>
    <t>木澤 義之（筑波大学 人間総合科学研究科）</t>
  </si>
  <si>
    <t>加藤 和人（大阪大学大学院医学系研究科）</t>
  </si>
  <si>
    <t>久保田　馨（日本医科大学）</t>
  </si>
  <si>
    <t>丹藤　昌治（厚生労働省）</t>
  </si>
  <si>
    <t>桑原 博道（仁邦法律事務所）</t>
  </si>
  <si>
    <t>曽根 三郎（徳島市民病院 ）</t>
  </si>
  <si>
    <t>安藤 正志（愛知県がんセンター中央病院）</t>
  </si>
  <si>
    <t>甲斐 克則（早稲田大学大学院 法務研究科）</t>
  </si>
  <si>
    <t>土原 一哉（国立がん研究センター　先端医療開発センター）</t>
  </si>
  <si>
    <t>木浦　勝行（岡山大学病院）</t>
  </si>
  <si>
    <t>岩崎 基（国立がん研究センター 社会と健康研究センター）</t>
  </si>
  <si>
    <t>早川 和重（北里大学医学部 放射線科学）</t>
  </si>
  <si>
    <t>鈴木 貞夫（名古屋市立大学 ）</t>
  </si>
  <si>
    <t>横崎 宏（神戸大学大学院医学研究科・医学部）</t>
  </si>
  <si>
    <t>西尾 和人（近畿大学医学部）</t>
  </si>
  <si>
    <t>山上 裕機（和歌山県立医科大学）</t>
  </si>
  <si>
    <t>青木大輔（慶應義塾大学医学部）</t>
  </si>
  <si>
    <t>遠山竜也（名古屋市立大学大学院医学研究科　乳腺内分泌外科学）</t>
  </si>
  <si>
    <t>朴成和（国立がん研究センター中央病院　消化管内科）</t>
  </si>
  <si>
    <t>高野　利実（虎の門病院　臨床腫瘍科）</t>
  </si>
  <si>
    <t>吉本　世一（国立がん研究センター中央病院）</t>
  </si>
  <si>
    <t>鈴宮　淳司（島根大学医学部付属病院）</t>
  </si>
  <si>
    <t>松谷 雅生（五反田リハビリテーション病院）</t>
  </si>
  <si>
    <t>冨田 尚裕（兵庫医科大学外科学講座 下部消化管外科）</t>
  </si>
  <si>
    <t>長谷川 潔（東京大学大学院医学系研究科　肝胆膵外科）</t>
  </si>
  <si>
    <t>伊藤　薫樹（岩手医科大学）</t>
  </si>
  <si>
    <t>宮崎 勝（国際医療福祉大学三田病院）</t>
  </si>
  <si>
    <t>光富 徹哉（近畿大学医学部）</t>
  </si>
  <si>
    <t>岡元 るみ子（千葉西総合病院）</t>
  </si>
  <si>
    <t>檜山 栄三（広島大学病院小児外科）</t>
  </si>
  <si>
    <t>篠原 信雄（北海道大学病院）</t>
  </si>
  <si>
    <t>竹之内 辰也（新潟県立がんセンター新潟病院）</t>
  </si>
  <si>
    <t>掛地 吉弘（九州大学大学院　消化器・総合外科）</t>
  </si>
  <si>
    <t>宮﨑 泰司（長崎大学原爆後障害医療研究所）</t>
  </si>
  <si>
    <t>根本 建二（山形大学医学部放射線腫瘍学講座）</t>
  </si>
  <si>
    <t>上田 孝文（大阪医療センター　整形外科）</t>
  </si>
  <si>
    <t>岡元 るみ子（都立駒込病院 化学療法科）</t>
  </si>
  <si>
    <t>平山 貴敏（国立がんセンター中央病院 精神腫瘍科）</t>
  </si>
  <si>
    <t>松島 英介（東京医科歯科大学大学院 医歯学総合研究科）</t>
  </si>
  <si>
    <t>内富 庸介（国立研究開発法人国立がん研究センター）</t>
  </si>
  <si>
    <t>藤森 麻衣子（国立がん研究センター中央病院精神腫瘍科／国立がん研究センター東病院臨床開発センター 精神腫瘍学開発分野）</t>
  </si>
  <si>
    <t>大西 秀樹（埼玉医科大学国際医療センター 精神腫瘍科）</t>
  </si>
  <si>
    <t>濱 敏弘（がん研有明病院 薬剤部）</t>
  </si>
  <si>
    <t>池末 裕明（九州大学大学院 薬剤部）</t>
  </si>
  <si>
    <t>長島 文夫（杏林大学医学部 内科学腫瘍内科）</t>
  </si>
  <si>
    <t>谷川原 祐介（慶應義塾大学 医学部 臨床薬剤学）</t>
  </si>
  <si>
    <t>辻 哲也（慶應義塾大学 医学部 リハビリテーション医学教室）</t>
  </si>
  <si>
    <t>池山 晴人（近畿中央胸部疾患センター 地域医療連携室）</t>
  </si>
  <si>
    <t>白波瀬 丈一郎（慶應義塾大学 医学部 精神・神経科学教室）</t>
  </si>
  <si>
    <t>武田 祐子（慶應義塾大学 看護医療学部 健康マネジメント研究科）</t>
  </si>
  <si>
    <t>高石 官均（慶應義塾大学病院腫瘍センター）</t>
  </si>
  <si>
    <t>大村 健二（厚生連高岡病院 外科）</t>
  </si>
  <si>
    <t>共通項目</t>
    <rPh sb="0" eb="4">
      <t>キョウツウコウモク</t>
    </rPh>
    <phoneticPr fontId="2"/>
  </si>
  <si>
    <t>専門科目</t>
  </si>
  <si>
    <t>化学療法分野</t>
  </si>
  <si>
    <t>放射線療法分野</t>
  </si>
  <si>
    <t>緩和医療分野</t>
  </si>
  <si>
    <t>精神腫瘍学分野</t>
  </si>
  <si>
    <t>林　秀敏（近畿大学医学部）</t>
  </si>
  <si>
    <t>木村 智樹（高知大学医学部　放射線医学講座）</t>
  </si>
  <si>
    <t>秋元 哲夫（国立がん研究センター東病院）</t>
  </si>
  <si>
    <t>吉村 通央（京都大学）</t>
  </si>
  <si>
    <t>全田 貞幹（国立がん研究センター東病院）</t>
  </si>
  <si>
    <t>伊藤　芳紀（昭和大学病院　放射線治療科）</t>
  </si>
  <si>
    <t>大野達也（群馬大学　重粒子医学推進機構）</t>
  </si>
  <si>
    <t>中村 和正（浜松医科大学）</t>
  </si>
  <si>
    <t>中村　聡明（関西医科大学）</t>
  </si>
  <si>
    <t>山内 智香子（滋賀県立成人病センター ）</t>
  </si>
  <si>
    <t>中山 優子（神奈川県立がんセンター ）</t>
  </si>
  <si>
    <t>三浦 雅彦（国立大学法人東京医科歯科大学）</t>
  </si>
  <si>
    <t>西尾 禎治（広島大学大学院医歯薬保健学研究院）</t>
  </si>
  <si>
    <t>大屋 夏生（熊本大学大学院　生命科学研究部）</t>
  </si>
  <si>
    <t>唐澤 克之（都立駒込病院 放射線診療科）</t>
  </si>
  <si>
    <t>小口 正彦（癌研究会有明病院 放射線治療科）</t>
  </si>
  <si>
    <t>永倉 久泰（KKR札幌医療センター）</t>
  </si>
  <si>
    <t>野崎 美和子（獨協医科大学越谷病院）</t>
  </si>
  <si>
    <t>柏木 秀行（飯塚病院　緩和ケア科）</t>
  </si>
  <si>
    <t>池永 昌之（淀川キリスト教病院 ホスピス）</t>
  </si>
  <si>
    <t>池永 昌之（淀川キリスト教病院 ホスピス・こどもホスピス病院 ホスピス）</t>
  </si>
  <si>
    <t>久永 貴之（筑波メディカルセンター病院 緩和医療科）</t>
  </si>
  <si>
    <t>山口崇（甲南病院）</t>
  </si>
  <si>
    <t>小川 朝生（国立がん研究センター東病院）</t>
  </si>
  <si>
    <t>余宮 きのみ（埼玉県立がんセンター 緩和ケア科）</t>
  </si>
  <si>
    <t>清水 哲郎（東京大学大学院人文社会系研究科）</t>
  </si>
  <si>
    <t>木澤 義之（筑波大学大学院 人間総合科学研究科（臨床医学系））</t>
  </si>
  <si>
    <t>田村 恵子（淀川キリスト教病院 ホスピス）</t>
  </si>
  <si>
    <t>新城 拓也（社会保険神戸中央病院 内科医長 緩和ケア病棟）</t>
  </si>
  <si>
    <t>雑賀 隆史（岡山大学医歯薬学研究科泌尿器病態学）</t>
  </si>
  <si>
    <t>井上　真一郎（岡山大学病院　精神科神経科）</t>
  </si>
  <si>
    <t>藤森 麻衣子（国立精神・神経医療研究センター　精神保健研究所）</t>
  </si>
  <si>
    <t>小川 朝生（国立がん研究センター 東病院）</t>
  </si>
  <si>
    <t>岡村 仁（広島大学大学院医歯薬保健学研究院）</t>
  </si>
  <si>
    <t>大西 秀樹（埼玉医科大学国際医療センター）</t>
  </si>
  <si>
    <t>清水 研（国立がん研究センター中央病院）</t>
  </si>
  <si>
    <t>木下 寛也（国立がん研究センター東病院）</t>
  </si>
  <si>
    <t>明智 龍男（名古屋市立大学大学院医学研究科）</t>
  </si>
  <si>
    <t>秋月 伸哉（千葉県がんセンター 精神腫瘍科）</t>
  </si>
  <si>
    <t>加藤 雅志（国立がん研究センター　がん対策情報センター）</t>
  </si>
  <si>
    <t>中谷 直樹（鎌倉女子大学家政学部管理栄養学科 講師）</t>
  </si>
  <si>
    <t>共通／専門</t>
    <rPh sb="0" eb="2">
      <t>キョウツウ</t>
    </rPh>
    <rPh sb="3" eb="5">
      <t>センモン</t>
    </rPh>
    <phoneticPr fontId="2"/>
  </si>
  <si>
    <t>分野</t>
    <rPh sb="0" eb="2">
      <t>ブンヤ</t>
    </rPh>
    <phoneticPr fontId="2"/>
  </si>
  <si>
    <t>講義名</t>
    <rPh sb="0" eb="3">
      <t>コウギメイ</t>
    </rPh>
    <phoneticPr fontId="2"/>
  </si>
  <si>
    <t>講師</t>
    <rPh sb="0" eb="2">
      <t>コウシ</t>
    </rPh>
    <phoneticPr fontId="2"/>
  </si>
  <si>
    <t>単位数</t>
    <rPh sb="0" eb="2">
      <t>タンイ</t>
    </rPh>
    <rPh sb="2" eb="3">
      <t>スウ</t>
    </rPh>
    <phoneticPr fontId="2"/>
  </si>
  <si>
    <t>理解度テスト終了日
(確認テスト結果日）</t>
    <rPh sb="0" eb="3">
      <t>リカイド</t>
    </rPh>
    <rPh sb="6" eb="9">
      <t>シュウリョウビ</t>
    </rPh>
    <rPh sb="11" eb="13">
      <t>カクニン</t>
    </rPh>
    <rPh sb="16" eb="18">
      <t>ケッカ</t>
    </rPh>
    <rPh sb="18" eb="19">
      <t>ビ</t>
    </rPh>
    <phoneticPr fontId="2"/>
  </si>
  <si>
    <t>合計単位数</t>
    <rPh sb="0" eb="2">
      <t>ゴウケイ</t>
    </rPh>
    <rPh sb="2" eb="5">
      <t>タンイスウ</t>
    </rPh>
    <phoneticPr fontId="2"/>
  </si>
  <si>
    <t>単位種別</t>
    <rPh sb="0" eb="2">
      <t>タンイ</t>
    </rPh>
    <rPh sb="2" eb="4">
      <t>シュベツ</t>
    </rPh>
    <phoneticPr fontId="2"/>
  </si>
  <si>
    <t>開催日</t>
    <rPh sb="0" eb="3">
      <t>カイサイビ</t>
    </rPh>
    <phoneticPr fontId="2"/>
  </si>
  <si>
    <t>参加証No</t>
    <rPh sb="0" eb="3">
      <t>サンカショウ</t>
    </rPh>
    <phoneticPr fontId="2"/>
  </si>
  <si>
    <t>大会：参加証No
セミナー：受付ID</t>
    <rPh sb="0" eb="2">
      <t>タイカイ</t>
    </rPh>
    <rPh sb="3" eb="5">
      <t>サンカ</t>
    </rPh>
    <rPh sb="5" eb="6">
      <t>ショウ</t>
    </rPh>
    <rPh sb="14" eb="16">
      <t>ウケツケ</t>
    </rPh>
    <phoneticPr fontId="2"/>
  </si>
  <si>
    <t>※20個まで記載可（20個以上の受講歴がある場合は、最近のものを優先して記載すること）</t>
    <rPh sb="3" eb="4">
      <t>コ</t>
    </rPh>
    <rPh sb="6" eb="8">
      <t>キサイ</t>
    </rPh>
    <rPh sb="8" eb="9">
      <t>カ</t>
    </rPh>
    <rPh sb="12" eb="15">
      <t>コイジョウ</t>
    </rPh>
    <rPh sb="16" eb="18">
      <t>ジュコウ</t>
    </rPh>
    <rPh sb="18" eb="19">
      <t>レキ</t>
    </rPh>
    <rPh sb="22" eb="24">
      <t>バアイ</t>
    </rPh>
    <rPh sb="26" eb="28">
      <t>サイキン</t>
    </rPh>
    <rPh sb="32" eb="34">
      <t>ユウセン</t>
    </rPh>
    <rPh sb="36" eb="38">
      <t>キサイ</t>
    </rPh>
    <phoneticPr fontId="2"/>
  </si>
  <si>
    <t>同じ講習会の単位合計</t>
    <rPh sb="0" eb="1">
      <t>オナ</t>
    </rPh>
    <rPh sb="2" eb="5">
      <t>コウシュウカイ</t>
    </rPh>
    <rPh sb="6" eb="8">
      <t>タンイ</t>
    </rPh>
    <rPh sb="8" eb="10">
      <t>ゴウケイ</t>
    </rPh>
    <phoneticPr fontId="2"/>
  </si>
  <si>
    <t>※30個まで記載可（30個以上の受講歴がある場合は、最近のものを優先して記載すること）</t>
    <rPh sb="3" eb="4">
      <t>コ</t>
    </rPh>
    <rPh sb="6" eb="8">
      <t>キサイ</t>
    </rPh>
    <rPh sb="8" eb="9">
      <t>カ</t>
    </rPh>
    <rPh sb="12" eb="15">
      <t>コイジョウ</t>
    </rPh>
    <rPh sb="16" eb="18">
      <t>ジュコウ</t>
    </rPh>
    <rPh sb="18" eb="19">
      <t>レキ</t>
    </rPh>
    <rPh sb="22" eb="24">
      <t>バアイ</t>
    </rPh>
    <rPh sb="26" eb="28">
      <t>サイキン</t>
    </rPh>
    <rPh sb="32" eb="34">
      <t>ユウセン</t>
    </rPh>
    <rPh sb="36" eb="38">
      <t>キサイ</t>
    </rPh>
    <phoneticPr fontId="2"/>
  </si>
  <si>
    <t>外来がん治療認定薬剤師認定申請</t>
    <rPh sb="0" eb="2">
      <t>ガイライ</t>
    </rPh>
    <rPh sb="4" eb="6">
      <t>チリョウ</t>
    </rPh>
    <rPh sb="6" eb="8">
      <t>ニンテイ</t>
    </rPh>
    <rPh sb="8" eb="11">
      <t>ヤクザイシ</t>
    </rPh>
    <rPh sb="11" eb="13">
      <t>ニンテイ</t>
    </rPh>
    <rPh sb="13" eb="15">
      <t>シンセイ</t>
    </rPh>
    <phoneticPr fontId="2"/>
  </si>
  <si>
    <t>様式 1：講習会（研修会）の参加履修証明</t>
    <rPh sb="0" eb="2">
      <t>ヨウシキ</t>
    </rPh>
    <phoneticPr fontId="2"/>
  </si>
  <si>
    <t>会員番号：</t>
    <rPh sb="0" eb="2">
      <t>カイイン</t>
    </rPh>
    <rPh sb="2" eb="4">
      <t>バンゴウ</t>
    </rPh>
    <phoneticPr fontId="2"/>
  </si>
  <si>
    <t>申請者氏名：</t>
    <rPh sb="0" eb="2">
      <t>シンセイ</t>
    </rPh>
    <rPh sb="2" eb="3">
      <t>シャ</t>
    </rPh>
    <rPh sb="3" eb="5">
      <t>シメイ</t>
    </rPh>
    <phoneticPr fontId="2"/>
  </si>
  <si>
    <t>所属施設名：</t>
    <rPh sb="0" eb="2">
      <t>ショゾク</t>
    </rPh>
    <rPh sb="2" eb="4">
      <t>シセツ</t>
    </rPh>
    <rPh sb="4" eb="5">
      <t>メイ</t>
    </rPh>
    <phoneticPr fontId="2"/>
  </si>
  <si>
    <t>　</t>
    <phoneticPr fontId="2"/>
  </si>
  <si>
    <t xml:space="preserve"> </t>
    <phoneticPr fontId="2"/>
  </si>
  <si>
    <t>学会参加証No
セミナー受付ID 等</t>
    <rPh sb="0" eb="2">
      <t>ガッカイ</t>
    </rPh>
    <rPh sb="2" eb="4">
      <t>サンカ</t>
    </rPh>
    <rPh sb="4" eb="5">
      <t>ショウ</t>
    </rPh>
    <rPh sb="12" eb="14">
      <t>ウケツケ</t>
    </rPh>
    <rPh sb="17" eb="18">
      <t>トウ</t>
    </rPh>
    <phoneticPr fontId="2"/>
  </si>
  <si>
    <t>講習会名称</t>
    <rPh sb="0" eb="3">
      <t>コウシュウカイ</t>
    </rPh>
    <rPh sb="3" eb="5">
      <t>メイショウ</t>
    </rPh>
    <phoneticPr fontId="2"/>
  </si>
  <si>
    <t>以上</t>
    <rPh sb="0" eb="2">
      <t>イジョウ</t>
    </rPh>
    <phoneticPr fontId="2"/>
  </si>
  <si>
    <t>うち、必須単位数</t>
    <rPh sb="3" eb="8">
      <t>ヒッスタンイスウ</t>
    </rPh>
    <phoneticPr fontId="2"/>
  </si>
  <si>
    <t>■5 上の欄で入力できなかったもの</t>
    <rPh sb="3" eb="4">
      <t>ジョウ</t>
    </rPh>
    <rPh sb="5" eb="6">
      <t>ラン</t>
    </rPh>
    <rPh sb="7" eb="9">
      <t>ニュウリョク</t>
    </rPh>
    <phoneticPr fontId="2"/>
  </si>
  <si>
    <t>JASPO学術大会</t>
  </si>
  <si>
    <t>JASPOスタートアップセミナー</t>
  </si>
  <si>
    <t>JASPOブラッシュアップセミナー</t>
  </si>
  <si>
    <t>JASPOエキスパートセミナー</t>
  </si>
  <si>
    <t>JASPO実務スキルアップセミナー</t>
  </si>
  <si>
    <t>JASPOEssential Seminar</t>
  </si>
  <si>
    <t>JASPO症例報告のためのワークショップ</t>
  </si>
  <si>
    <t>JASPO薬薬連携セミナー</t>
  </si>
  <si>
    <t>JASPO臨床研究セミナー</t>
  </si>
  <si>
    <t>JASPOスタートアップセミナー2019【東京】</t>
  </si>
  <si>
    <t>JASPOブラッシュアップセミナー2019【東京】</t>
  </si>
  <si>
    <t>JASPOブラッシュアップセミナー2019【福岡】</t>
  </si>
  <si>
    <t>JASPOブラッシュアップセミナー2019【大阪】</t>
  </si>
  <si>
    <t>JASPOEssential Seminar2019&lt;A-Program&gt;【4会場共通】</t>
  </si>
  <si>
    <t>JASPOEssential Seminar2019&lt;B-Program&gt;【4会場共通】</t>
  </si>
  <si>
    <t>JASPOEssential Seminar2019&lt;C-Program&gt;【3会場共通】</t>
  </si>
  <si>
    <t>JASPO症例報告のためのワークショップ2019【福岡】</t>
  </si>
  <si>
    <t>JASPO症例報告のためのワークショップ2019【札幌】</t>
  </si>
  <si>
    <t>JASPO症例報告のためのワークショップ2019【大阪】</t>
  </si>
  <si>
    <t>JASPO薬薬連携セミナー2019【大阪】</t>
  </si>
  <si>
    <t>No</t>
    <phoneticPr fontId="2"/>
  </si>
  <si>
    <t>現地開催中止、紙上開催</t>
    <rPh sb="0" eb="2">
      <t>ゲンチ</t>
    </rPh>
    <rPh sb="2" eb="4">
      <t>カイサイ</t>
    </rPh>
    <rPh sb="4" eb="6">
      <t>チュウシ</t>
    </rPh>
    <rPh sb="7" eb="9">
      <t>シジョウ</t>
    </rPh>
    <rPh sb="9" eb="11">
      <t>カイサイ</t>
    </rPh>
    <phoneticPr fontId="2"/>
  </si>
  <si>
    <t>JASPOスタートアップセミナー202０【オンデマンド配信】</t>
    <rPh sb="27" eb="29">
      <t>ハイシン</t>
    </rPh>
    <phoneticPr fontId="2"/>
  </si>
  <si>
    <t>２０２０/11/30-12/6</t>
    <phoneticPr fontId="2"/>
  </si>
  <si>
    <t>20E0201</t>
    <phoneticPr fontId="2"/>
  </si>
  <si>
    <t>JASPOブラッシュアップセミナー2020【オンデマンド配信】</t>
    <rPh sb="28" eb="30">
      <t>ハイシン</t>
    </rPh>
    <phoneticPr fontId="2"/>
  </si>
  <si>
    <t>２０２０/12/14-20</t>
    <phoneticPr fontId="2"/>
  </si>
  <si>
    <t>21A0501</t>
    <phoneticPr fontId="2"/>
  </si>
  <si>
    <t>JASPOEssential Seminar Neo</t>
    <phoneticPr fontId="2"/>
  </si>
  <si>
    <t>21A0502</t>
  </si>
  <si>
    <t>21A0503</t>
  </si>
  <si>
    <t>JASPO地域医療連携セミナー</t>
    <rPh sb="5" eb="9">
      <t>チイキイリョウ</t>
    </rPh>
    <rPh sb="9" eb="11">
      <t>レンケイ</t>
    </rPh>
    <phoneticPr fontId="2"/>
  </si>
  <si>
    <t>20R0901</t>
    <phoneticPr fontId="2"/>
  </si>
  <si>
    <t>JASPO臨床研究セミナー</t>
    <phoneticPr fontId="2"/>
  </si>
  <si>
    <t>20P1001</t>
    <phoneticPr fontId="2"/>
  </si>
  <si>
    <t>連携研修登録病院</t>
    <rPh sb="0" eb="2">
      <t>レンケイ</t>
    </rPh>
    <rPh sb="2" eb="4">
      <t>ケンシュウ</t>
    </rPh>
    <rPh sb="4" eb="6">
      <t>トウロク</t>
    </rPh>
    <rPh sb="6" eb="8">
      <t>ビョウイン</t>
    </rPh>
    <phoneticPr fontId="2"/>
  </si>
  <si>
    <t>2021/1-2021/３</t>
    <phoneticPr fontId="2"/>
  </si>
  <si>
    <t>21P1001</t>
    <phoneticPr fontId="2"/>
  </si>
  <si>
    <t>主催団体</t>
    <phoneticPr fontId="2"/>
  </si>
  <si>
    <t>開催形式</t>
    <rPh sb="0" eb="2">
      <t>カイサイ</t>
    </rPh>
    <rPh sb="2" eb="4">
      <t>ケイシキ</t>
    </rPh>
    <phoneticPr fontId="2"/>
  </si>
  <si>
    <t>集合・LIVEの開催日</t>
    <rPh sb="0" eb="2">
      <t>シュウゴウ</t>
    </rPh>
    <rPh sb="8" eb="11">
      <t>カイサイビ</t>
    </rPh>
    <phoneticPr fontId="3"/>
  </si>
  <si>
    <t>オンデマンド配信期間</t>
    <rPh sb="6" eb="8">
      <t>ハイシン</t>
    </rPh>
    <rPh sb="8" eb="10">
      <t>キカン</t>
    </rPh>
    <phoneticPr fontId="2"/>
  </si>
  <si>
    <t>補足事項／要確認事項</t>
    <rPh sb="0" eb="2">
      <t>ホソク</t>
    </rPh>
    <rPh sb="2" eb="4">
      <t>ジコウ</t>
    </rPh>
    <rPh sb="5" eb="8">
      <t>ヨウカクニン</t>
    </rPh>
    <rPh sb="8" eb="10">
      <t>ジコウ</t>
    </rPh>
    <phoneticPr fontId="2"/>
  </si>
  <si>
    <t>【東京】</t>
    <rPh sb="1" eb="3">
      <t>トウキョウ</t>
    </rPh>
    <phoneticPr fontId="2"/>
  </si>
  <si>
    <t>集合</t>
    <rPh sb="0" eb="2">
      <t>シュウゴウ</t>
    </rPh>
    <phoneticPr fontId="2"/>
  </si>
  <si>
    <t>20X0101</t>
    <phoneticPr fontId="2"/>
  </si>
  <si>
    <t>Best of ASCO 2020 【LIVE/オンデマンド】</t>
    <phoneticPr fontId="2"/>
  </si>
  <si>
    <t>【神奈川】</t>
    <rPh sb="1" eb="4">
      <t>カナガワ</t>
    </rPh>
    <phoneticPr fontId="2"/>
  </si>
  <si>
    <t>LIVE/オンデマンド</t>
    <phoneticPr fontId="2"/>
  </si>
  <si>
    <t>21X0101</t>
    <phoneticPr fontId="2"/>
  </si>
  <si>
    <t>Best of ASCO 2021 【LIVE/オンデマンド】</t>
    <phoneticPr fontId="2"/>
  </si>
  <si>
    <t>（オンデマンド日程未定）</t>
  </si>
  <si>
    <t>集合</t>
  </si>
  <si>
    <t>医療薬学フォーラム2019/第2７回クリニカルファーマシーシンポジウム【広島】</t>
    <phoneticPr fontId="2"/>
  </si>
  <si>
    <t>【広島】</t>
    <rPh sb="1" eb="3">
      <t>ヒロシマ</t>
    </rPh>
    <phoneticPr fontId="2"/>
  </si>
  <si>
    <t xml:space="preserve">医療薬学フォーラム </t>
    <phoneticPr fontId="2"/>
  </si>
  <si>
    <t>医療薬学フォーラム2020/第28回クリニカルファーマシーシンポジウム【札幌】</t>
    <rPh sb="14" eb="15">
      <t>ダイ</t>
    </rPh>
    <rPh sb="17" eb="18">
      <t>カイ</t>
    </rPh>
    <rPh sb="36" eb="38">
      <t>サッポロ</t>
    </rPh>
    <phoneticPr fontId="2"/>
  </si>
  <si>
    <t>【北海道】</t>
    <rPh sb="1" eb="4">
      <t>ホッカイドウ</t>
    </rPh>
    <phoneticPr fontId="2"/>
  </si>
  <si>
    <t>中止</t>
    <rPh sb="0" eb="2">
      <t>チュウシ</t>
    </rPh>
    <phoneticPr fontId="2"/>
  </si>
  <si>
    <t>21X0201</t>
    <phoneticPr fontId="2"/>
  </si>
  <si>
    <t>医療薬学フォーラム2021/第2９回クリニカルファーマシーシンポジウム【沖縄】【LIVE】</t>
    <rPh sb="36" eb="38">
      <t>オキナワ</t>
    </rPh>
    <phoneticPr fontId="2"/>
  </si>
  <si>
    <t>【沖縄】</t>
    <rPh sb="1" eb="3">
      <t>オキナワ</t>
    </rPh>
    <phoneticPr fontId="2"/>
  </si>
  <si>
    <t>LIVE</t>
    <phoneticPr fontId="2"/>
  </si>
  <si>
    <t>【京都】</t>
    <rPh sb="1" eb="3">
      <t>キョウト</t>
    </rPh>
    <phoneticPr fontId="2"/>
  </si>
  <si>
    <t>【福岡】</t>
    <rPh sb="1" eb="3">
      <t>フクオカ</t>
    </rPh>
    <phoneticPr fontId="2"/>
  </si>
  <si>
    <t>第37回日本TDM学会・学術大会【名古屋】</t>
    <rPh sb="17" eb="20">
      <t>ナゴヤ</t>
    </rPh>
    <phoneticPr fontId="2"/>
  </si>
  <si>
    <t>【愛知】</t>
    <rPh sb="1" eb="3">
      <t>アイチ</t>
    </rPh>
    <phoneticPr fontId="2"/>
  </si>
  <si>
    <t>延期</t>
    <rPh sb="0" eb="2">
      <t>エンキ</t>
    </rPh>
    <phoneticPr fontId="2"/>
  </si>
  <si>
    <t>1年延期</t>
    <rPh sb="1" eb="2">
      <t>ネン</t>
    </rPh>
    <rPh sb="2" eb="4">
      <t>エンキ</t>
    </rPh>
    <phoneticPr fontId="2"/>
  </si>
  <si>
    <t>21X0301</t>
    <phoneticPr fontId="2"/>
  </si>
  <si>
    <t>第37回日本TDM学会・学術大会【名古屋】【LIVE/オンデマンド】</t>
    <rPh sb="17" eb="20">
      <t>ナゴヤ</t>
    </rPh>
    <phoneticPr fontId="2"/>
  </si>
  <si>
    <t>第11回日本アプライド・セラピューティクス学会学術大会【群馬】</t>
    <rPh sb="28" eb="30">
      <t>グンマ</t>
    </rPh>
    <phoneticPr fontId="2"/>
  </si>
  <si>
    <t>【群馬】</t>
    <rPh sb="1" eb="3">
      <t>グンマ</t>
    </rPh>
    <phoneticPr fontId="2"/>
  </si>
  <si>
    <t>【大阪】</t>
    <rPh sb="1" eb="3">
      <t>オオサカ</t>
    </rPh>
    <phoneticPr fontId="2"/>
  </si>
  <si>
    <t>20X0501</t>
    <phoneticPr fontId="2"/>
  </si>
  <si>
    <t>第24回日本がん分子標的治療学会学術集会【徳島】【集合/LIVE】</t>
    <rPh sb="25" eb="27">
      <t>シュウゴウ</t>
    </rPh>
    <phoneticPr fontId="2"/>
  </si>
  <si>
    <t>【徳島】</t>
    <rPh sb="1" eb="3">
      <t>トクシマ</t>
    </rPh>
    <phoneticPr fontId="2"/>
  </si>
  <si>
    <t>集合/LIVE</t>
    <rPh sb="0" eb="2">
      <t>シュウゴウ</t>
    </rPh>
    <phoneticPr fontId="2"/>
  </si>
  <si>
    <t>集合</t>
    <phoneticPr fontId="2"/>
  </si>
  <si>
    <t>第11回JSOPP(日本がん薬剤学会)学術大会【東京】</t>
    <phoneticPr fontId="2"/>
  </si>
  <si>
    <t>第12回JSOPP(日本がん薬剤学会)学術大会【神戸】</t>
    <rPh sb="24" eb="26">
      <t>コウベ</t>
    </rPh>
    <phoneticPr fontId="2"/>
  </si>
  <si>
    <t>【兵庫】</t>
    <rPh sb="1" eb="3">
      <t>ヒョウゴ</t>
    </rPh>
    <phoneticPr fontId="2"/>
  </si>
  <si>
    <t>21X0601</t>
    <phoneticPr fontId="2"/>
  </si>
  <si>
    <t>第13回JSOPP(日本がん薬剤学会)学術大会【松山】【集合/LIVE】</t>
    <rPh sb="24" eb="26">
      <t>マツヤマ</t>
    </rPh>
    <rPh sb="28" eb="30">
      <t>シュウゴウ</t>
    </rPh>
    <phoneticPr fontId="2"/>
  </si>
  <si>
    <t>【愛媛】</t>
    <rPh sb="1" eb="3">
      <t>エヒメ</t>
    </rPh>
    <phoneticPr fontId="2"/>
  </si>
  <si>
    <t>【静岡】</t>
    <phoneticPr fontId="2"/>
  </si>
  <si>
    <t>20X0701</t>
    <phoneticPr fontId="2"/>
  </si>
  <si>
    <t>第92回日本胃癌学会総会【横浜】【LIVE/オンデマンド】</t>
    <rPh sb="13" eb="15">
      <t>ヨコハマ</t>
    </rPh>
    <phoneticPr fontId="2"/>
  </si>
  <si>
    <t>【LIVE/オンデマンド】</t>
  </si>
  <si>
    <t>21X0701</t>
    <phoneticPr fontId="2"/>
  </si>
  <si>
    <t>第93回日本胃癌学会総会【大阪】【LIVE/オンデマンド】</t>
    <phoneticPr fontId="2"/>
  </si>
  <si>
    <t>【千葉】</t>
    <rPh sb="1" eb="3">
      <t>チバ</t>
    </rPh>
    <phoneticPr fontId="2"/>
  </si>
  <si>
    <t>19X0801</t>
    <phoneticPr fontId="2"/>
  </si>
  <si>
    <t>第29回日本医療薬学会年会【福岡】</t>
    <rPh sb="14" eb="16">
      <t>フクオカ</t>
    </rPh>
    <phoneticPr fontId="2"/>
  </si>
  <si>
    <t>20X0801</t>
    <phoneticPr fontId="2"/>
  </si>
  <si>
    <t>第30回日本医療薬学会年会【名古屋】【LIVE/オンデマンド】</t>
    <phoneticPr fontId="2"/>
  </si>
  <si>
    <t>2020/10/24ｰ11/01</t>
    <phoneticPr fontId="2"/>
  </si>
  <si>
    <t>202010240</t>
    <phoneticPr fontId="2"/>
  </si>
  <si>
    <t>20X0901</t>
    <phoneticPr fontId="2"/>
  </si>
  <si>
    <t>第25回日本緩和医療学会学術大会【京都】【LIVE/オンデマンド】</t>
    <rPh sb="17" eb="19">
      <t>キョウト</t>
    </rPh>
    <phoneticPr fontId="2"/>
  </si>
  <si>
    <t>【京都】</t>
    <phoneticPr fontId="2"/>
  </si>
  <si>
    <t>21X0901</t>
    <phoneticPr fontId="2"/>
  </si>
  <si>
    <t>第26回日本緩和医療学会学術大会【横浜】【LIVE/オンデマンド】</t>
    <phoneticPr fontId="2"/>
  </si>
  <si>
    <t>【東京】</t>
    <phoneticPr fontId="2"/>
  </si>
  <si>
    <t>第14回日本緩和医療薬学会年会【岡山】</t>
    <phoneticPr fontId="2"/>
  </si>
  <si>
    <t>【岡山】</t>
    <rPh sb="1" eb="3">
      <t>オカヤマ</t>
    </rPh>
    <phoneticPr fontId="2"/>
  </si>
  <si>
    <t>1年延期</t>
    <rPh sb="1" eb="4">
      <t>ネンエンキ</t>
    </rPh>
    <phoneticPr fontId="2"/>
  </si>
  <si>
    <t>21X1001</t>
    <phoneticPr fontId="2"/>
  </si>
  <si>
    <t>第14回日本緩和医療薬学会年会【岡山】【LIVE/オンデマンド】</t>
    <rPh sb="16" eb="18">
      <t>オカヤマ</t>
    </rPh>
    <phoneticPr fontId="2"/>
  </si>
  <si>
    <t>202105130</t>
    <phoneticPr fontId="2"/>
  </si>
  <si>
    <t>【大阪】</t>
    <phoneticPr fontId="2"/>
  </si>
  <si>
    <t>19X1101</t>
    <phoneticPr fontId="2"/>
  </si>
  <si>
    <t>第78回 日本癌学会学術総会【京都】</t>
    <rPh sb="15" eb="17">
      <t>キョウト</t>
    </rPh>
    <phoneticPr fontId="2"/>
  </si>
  <si>
    <t>20X1101</t>
    <phoneticPr fontId="2"/>
  </si>
  <si>
    <t>第79回 日本癌学会学術総会【広島】【集合/LIVE/オンデマンド】</t>
    <rPh sb="19" eb="21">
      <t>シュウゴウ</t>
    </rPh>
    <phoneticPr fontId="2"/>
  </si>
  <si>
    <t>集合/LIVE/オンデマンド</t>
    <phoneticPr fontId="2"/>
  </si>
  <si>
    <t>19X1201</t>
    <phoneticPr fontId="2"/>
  </si>
  <si>
    <t>第57回日本癌治療学会学術集会【福岡】</t>
    <rPh sb="16" eb="18">
      <t>フクオカ</t>
    </rPh>
    <phoneticPr fontId="2"/>
  </si>
  <si>
    <t>20X1201</t>
    <phoneticPr fontId="2"/>
  </si>
  <si>
    <t>第58回日本癌治療学会学術集会【京都】【集合/LIVE/オンデマンド】</t>
    <rPh sb="16" eb="18">
      <t>キョウト</t>
    </rPh>
    <phoneticPr fontId="2"/>
  </si>
  <si>
    <t>【集合/LIVE/オンデマンド】</t>
  </si>
  <si>
    <t>2020/10/23ｰ12/25</t>
    <phoneticPr fontId="2"/>
  </si>
  <si>
    <t>202010220</t>
    <phoneticPr fontId="2"/>
  </si>
  <si>
    <t>19X1301</t>
    <phoneticPr fontId="2"/>
  </si>
  <si>
    <t>第81回日本血液学会学術集会【東京】</t>
    <rPh sb="15" eb="17">
      <t>トウキョウ</t>
    </rPh>
    <phoneticPr fontId="2"/>
  </si>
  <si>
    <t>20X1301</t>
    <phoneticPr fontId="2"/>
  </si>
  <si>
    <t>第82回日本血液学会学術集会【京都】【LIVE/オンデマンド】</t>
    <rPh sb="15" eb="17">
      <t>キョウト</t>
    </rPh>
    <phoneticPr fontId="2"/>
  </si>
  <si>
    <t>20X1401</t>
    <phoneticPr fontId="2"/>
  </si>
  <si>
    <t>第13回 日本在宅薬学会学術大会【長崎】【LIVE/オンデマンド】</t>
    <rPh sb="17" eb="19">
      <t>ナガサキ</t>
    </rPh>
    <phoneticPr fontId="2"/>
  </si>
  <si>
    <t>【長崎】</t>
    <phoneticPr fontId="2"/>
  </si>
  <si>
    <t>21X1401</t>
    <phoneticPr fontId="2"/>
  </si>
  <si>
    <t>第14回 日本在宅薬学会学術大会【金沢】【集合/LIVE/オンデマンド】</t>
    <rPh sb="17" eb="19">
      <t>カナザワ</t>
    </rPh>
    <rPh sb="21" eb="23">
      <t>シュウゴウ</t>
    </rPh>
    <phoneticPr fontId="2"/>
  </si>
  <si>
    <t>【石川】</t>
    <rPh sb="1" eb="3">
      <t>イシカワ</t>
    </rPh>
    <phoneticPr fontId="2"/>
  </si>
  <si>
    <t>19X1501</t>
    <phoneticPr fontId="2"/>
  </si>
  <si>
    <t>第2回日本腫瘍循環器学会学術集会【旭川】</t>
    <rPh sb="17" eb="19">
      <t>アサヒカワ</t>
    </rPh>
    <phoneticPr fontId="2"/>
  </si>
  <si>
    <t>20X1501</t>
    <phoneticPr fontId="2"/>
  </si>
  <si>
    <t>第3回日本腫瘍循環器学会学術集会【奈良】【LIVE/オンデマンド】</t>
    <rPh sb="17" eb="19">
      <t>ナラ</t>
    </rPh>
    <phoneticPr fontId="2"/>
  </si>
  <si>
    <t>【奈良】</t>
    <rPh sb="1" eb="3">
      <t>ナラ</t>
    </rPh>
    <phoneticPr fontId="2"/>
  </si>
  <si>
    <t>19X1601</t>
    <phoneticPr fontId="2"/>
  </si>
  <si>
    <t>第46回日本小児臨床薬理学会学術集会【北海道】</t>
    <rPh sb="19" eb="22">
      <t>ホッカイドウ</t>
    </rPh>
    <phoneticPr fontId="2"/>
  </si>
  <si>
    <t>20X1601</t>
    <phoneticPr fontId="2"/>
  </si>
  <si>
    <t>第47回日本小児臨床薬理学会学術集会【群馬】【集合/LIVE】(追加セッション含む）</t>
    <rPh sb="19" eb="21">
      <t>グンマ</t>
    </rPh>
    <rPh sb="32" eb="34">
      <t>ツイカ</t>
    </rPh>
    <rPh sb="39" eb="40">
      <t>フク</t>
    </rPh>
    <phoneticPr fontId="2"/>
  </si>
  <si>
    <t>【福岡】</t>
  </si>
  <si>
    <t>第27回日本消化器関連学会週間【神戸】</t>
    <phoneticPr fontId="2"/>
  </si>
  <si>
    <t>201911210</t>
    <phoneticPr fontId="2"/>
  </si>
  <si>
    <t>第28回日本消化器関連学会週間【神戸】【集合/LIVE/オンデマンド/教育講演e-learning】</t>
    <rPh sb="35" eb="37">
      <t>キョウイク</t>
    </rPh>
    <rPh sb="37" eb="39">
      <t>コウエン</t>
    </rPh>
    <phoneticPr fontId="2"/>
  </si>
  <si>
    <t>集合/LIVE/オンデマンド/教育講演e-learning</t>
  </si>
  <si>
    <t>第27回 日本乳癌学会学術総会【東京】</t>
    <phoneticPr fontId="2"/>
  </si>
  <si>
    <t>20X1801</t>
    <phoneticPr fontId="2"/>
  </si>
  <si>
    <t>第28回 日本乳癌学会学術総会【名古屋】【LIVE/オンデマンド】</t>
    <rPh sb="16" eb="19">
      <t>ナゴヤ</t>
    </rPh>
    <phoneticPr fontId="2"/>
  </si>
  <si>
    <t>21X1801</t>
    <phoneticPr fontId="2"/>
  </si>
  <si>
    <t>第29回 日本乳癌学会学術総会【横浜】【集合/LIVE/オンデマンド】</t>
    <rPh sb="16" eb="18">
      <t>ヨコハマ</t>
    </rPh>
    <phoneticPr fontId="2"/>
  </si>
  <si>
    <t>集合/LIVE/オンデマンド</t>
    <rPh sb="0" eb="2">
      <t>シュウゴウ</t>
    </rPh>
    <phoneticPr fontId="2"/>
  </si>
  <si>
    <t>19X1901</t>
    <phoneticPr fontId="2"/>
  </si>
  <si>
    <t>第60回日本肺癌学会学術集会【大阪】</t>
    <rPh sb="15" eb="17">
      <t>オオサカ</t>
    </rPh>
    <phoneticPr fontId="2"/>
  </si>
  <si>
    <t>201912060</t>
    <phoneticPr fontId="2"/>
  </si>
  <si>
    <t>20X1901</t>
    <phoneticPr fontId="2"/>
  </si>
  <si>
    <t>第61回日本肺癌学会学術集会【岡山】【集合/LIVE/オンデマンド】</t>
    <rPh sb="15" eb="17">
      <t>オカヤマ</t>
    </rPh>
    <phoneticPr fontId="2"/>
  </si>
  <si>
    <t>202011120</t>
    <phoneticPr fontId="2"/>
  </si>
  <si>
    <t>20X2001</t>
    <phoneticPr fontId="2"/>
  </si>
  <si>
    <t>第108回日本泌尿器科学会総会【神戸】【集合/LIVE/オンデマンド】</t>
    <rPh sb="16" eb="18">
      <t>コウベ</t>
    </rPh>
    <phoneticPr fontId="2"/>
  </si>
  <si>
    <t>202012220</t>
    <phoneticPr fontId="2"/>
  </si>
  <si>
    <t>第67回北海道薬学大会</t>
    <phoneticPr fontId="2"/>
  </si>
  <si>
    <t>21X2111</t>
    <phoneticPr fontId="2"/>
  </si>
  <si>
    <t>202105220</t>
    <phoneticPr fontId="2"/>
  </si>
  <si>
    <t>日本病院薬剤師会東北ブロック第9回学術大会【秋田】</t>
    <rPh sb="22" eb="24">
      <t>アキタ</t>
    </rPh>
    <phoneticPr fontId="2"/>
  </si>
  <si>
    <t>20X2121</t>
    <phoneticPr fontId="2"/>
  </si>
  <si>
    <t>日本病院薬剤師会東北ブロック第10回学術大会【誌上】</t>
    <rPh sb="23" eb="25">
      <t>シジョウ</t>
    </rPh>
    <phoneticPr fontId="2"/>
  </si>
  <si>
    <t>紙上</t>
    <rPh sb="0" eb="2">
      <t>シジョウ</t>
    </rPh>
    <phoneticPr fontId="2"/>
  </si>
  <si>
    <t>202006300</t>
    <phoneticPr fontId="2"/>
  </si>
  <si>
    <t>プログラム・講演要旨集（冊子）の発行。2021年度予定はまだ掲載なし（2021年5月17日現在）</t>
    <rPh sb="23" eb="25">
      <t>ネンド</t>
    </rPh>
    <rPh sb="25" eb="27">
      <t>ヨテイ</t>
    </rPh>
    <rPh sb="30" eb="32">
      <t>ケイサイ</t>
    </rPh>
    <rPh sb="39" eb="40">
      <t>ネン</t>
    </rPh>
    <rPh sb="41" eb="42">
      <t>ガツ</t>
    </rPh>
    <rPh sb="44" eb="45">
      <t>ニチ</t>
    </rPh>
    <rPh sb="45" eb="47">
      <t>ゲンザイ</t>
    </rPh>
    <phoneticPr fontId="2"/>
  </si>
  <si>
    <t>日本病院薬剤師会関東ブロック第49回学術大会【山梨】</t>
    <rPh sb="23" eb="25">
      <t>ヤマナシ</t>
    </rPh>
    <phoneticPr fontId="2"/>
  </si>
  <si>
    <t>20X2131</t>
    <phoneticPr fontId="2"/>
  </si>
  <si>
    <t>日本病院薬剤師会関東ブロック第50回学術大会【東京】【LIVE/オンデマンド】</t>
    <rPh sb="23" eb="25">
      <t>トウキョウ</t>
    </rPh>
    <phoneticPr fontId="2"/>
  </si>
  <si>
    <t>202010310</t>
    <phoneticPr fontId="2"/>
  </si>
  <si>
    <t>21X2131</t>
    <phoneticPr fontId="2"/>
  </si>
  <si>
    <t>日本病院薬剤師会関東ブロック第51回学術大会【長野】【LIVE/オンデマンド】</t>
    <rPh sb="23" eb="25">
      <t>ナガノ</t>
    </rPh>
    <phoneticPr fontId="2"/>
  </si>
  <si>
    <t>202108290</t>
    <phoneticPr fontId="2"/>
  </si>
  <si>
    <t>19X2141</t>
    <phoneticPr fontId="2"/>
  </si>
  <si>
    <t>日本病院薬剤師会東海ブロック・日本薬学会東海支部合同学術大会2019</t>
    <phoneticPr fontId="2"/>
  </si>
  <si>
    <t>201911100</t>
    <phoneticPr fontId="2"/>
  </si>
  <si>
    <t>日本病院薬剤師会東海ブロック・日本薬学会東海支部合同学術大会2020【愛知】【LIVE/オンデマンド】</t>
    <rPh sb="35" eb="37">
      <t>アイチ</t>
    </rPh>
    <phoneticPr fontId="2"/>
  </si>
  <si>
    <t>2020/11/21ｰ2020/11/22</t>
    <phoneticPr fontId="2"/>
  </si>
  <si>
    <t>集合時に1日開催しているが、Webでは2日開催している</t>
    <rPh sb="0" eb="2">
      <t>シュウゴウ</t>
    </rPh>
    <rPh sb="2" eb="3">
      <t>ジ</t>
    </rPh>
    <rPh sb="5" eb="6">
      <t>ニチ</t>
    </rPh>
    <rPh sb="6" eb="8">
      <t>カイサイ</t>
    </rPh>
    <rPh sb="20" eb="21">
      <t>ニチ</t>
    </rPh>
    <rPh sb="21" eb="23">
      <t>カイサイ</t>
    </rPh>
    <phoneticPr fontId="2"/>
  </si>
  <si>
    <t>第40回日本病院薬剤師会近畿学術大会【奈良】</t>
    <rPh sb="19" eb="21">
      <t>ナラ</t>
    </rPh>
    <phoneticPr fontId="2"/>
  </si>
  <si>
    <t>20X2161</t>
    <phoneticPr fontId="2"/>
  </si>
  <si>
    <t>第41回日本病院薬剤師会近畿学術大会【兵庫】</t>
    <rPh sb="19" eb="21">
      <t>ヒョウゴ</t>
    </rPh>
    <phoneticPr fontId="2"/>
  </si>
  <si>
    <t>202002150</t>
    <phoneticPr fontId="2"/>
  </si>
  <si>
    <t>21X2161</t>
    <phoneticPr fontId="2"/>
  </si>
  <si>
    <t>第42回日本病院薬剤師会近畿学術大会【大阪】【LIVE/オンデマンド】</t>
    <rPh sb="19" eb="21">
      <t>オオサカ</t>
    </rPh>
    <phoneticPr fontId="2"/>
  </si>
  <si>
    <t>202101300</t>
    <phoneticPr fontId="2"/>
  </si>
  <si>
    <t>19X2171</t>
    <phoneticPr fontId="2"/>
  </si>
  <si>
    <t>第58回日本薬学会・日本薬剤師会・日本病院薬剤師会中国四国支部学術大会【香川】</t>
    <rPh sb="36" eb="38">
      <t>カガワ</t>
    </rPh>
    <phoneticPr fontId="2"/>
  </si>
  <si>
    <t>20X2171</t>
    <phoneticPr fontId="2"/>
  </si>
  <si>
    <t>第59回日本薬学会・日本薬剤師会・日本病院薬剤師会中国四国支部学術大会【島根】【LIVE/オンデマンド】</t>
    <phoneticPr fontId="2"/>
  </si>
  <si>
    <t>2020/12/07-2021/01/06</t>
  </si>
  <si>
    <t>第79回九州山口薬学大会【大分】</t>
    <rPh sb="13" eb="15">
      <t>オオイタ</t>
    </rPh>
    <phoneticPr fontId="2"/>
  </si>
  <si>
    <t>第80回九州山口薬学大会【沖縄】</t>
    <rPh sb="13" eb="15">
      <t>オキナワ</t>
    </rPh>
    <phoneticPr fontId="2"/>
  </si>
  <si>
    <t>81回の記載なし</t>
    <rPh sb="2" eb="3">
      <t>カイ</t>
    </rPh>
    <rPh sb="4" eb="6">
      <t>キサイ</t>
    </rPh>
    <phoneticPr fontId="2"/>
  </si>
  <si>
    <t>【熊本】</t>
    <rPh sb="1" eb="3">
      <t>クマモト</t>
    </rPh>
    <phoneticPr fontId="2"/>
  </si>
  <si>
    <t>【新潟】</t>
    <rPh sb="1" eb="3">
      <t>ニイガタ</t>
    </rPh>
    <phoneticPr fontId="2"/>
  </si>
  <si>
    <t>【宮城】</t>
    <rPh sb="1" eb="3">
      <t>ミヤギ</t>
    </rPh>
    <phoneticPr fontId="2"/>
  </si>
  <si>
    <t>21X2201</t>
    <phoneticPr fontId="2"/>
  </si>
  <si>
    <t>第62回日本婦人科腫瘍学会学術講演会【仙台】【LIVE/オンデマンド】</t>
    <rPh sb="19" eb="21">
      <t>センダイ</t>
    </rPh>
    <phoneticPr fontId="2"/>
  </si>
  <si>
    <t>2021/01/29-2021/02/11</t>
  </si>
  <si>
    <t>20X2301</t>
    <phoneticPr fontId="2"/>
  </si>
  <si>
    <t>日本薬学会第140年会【京都】(紙上開催）</t>
    <rPh sb="12" eb="14">
      <t>キョウト</t>
    </rPh>
    <rPh sb="16" eb="18">
      <t>シジョウ</t>
    </rPh>
    <rPh sb="18" eb="20">
      <t>カイサイ</t>
    </rPh>
    <phoneticPr fontId="2"/>
  </si>
  <si>
    <t>21X2301</t>
    <phoneticPr fontId="2"/>
  </si>
  <si>
    <t>日本薬学会第141年会【広島】【LIVE/オンデマンド】</t>
    <rPh sb="12" eb="14">
      <t>ヒロシマ</t>
    </rPh>
    <phoneticPr fontId="2"/>
  </si>
  <si>
    <t>【埼玉】</t>
    <rPh sb="1" eb="3">
      <t>サイタマ</t>
    </rPh>
    <phoneticPr fontId="2"/>
  </si>
  <si>
    <t>19X2401</t>
    <phoneticPr fontId="2"/>
  </si>
  <si>
    <t>第13回 日本薬局学会 学術総会【神戸】</t>
    <rPh sb="17" eb="19">
      <t>コウベ</t>
    </rPh>
    <phoneticPr fontId="2"/>
  </si>
  <si>
    <t>第14回 日本薬局学会 学術総会【横浜】</t>
    <rPh sb="17" eb="19">
      <t>ヨコハマ</t>
    </rPh>
    <phoneticPr fontId="2"/>
  </si>
  <si>
    <t>19X2501</t>
    <phoneticPr fontId="2"/>
  </si>
  <si>
    <t>第52回日本薬剤師会学術大会【下関】</t>
    <rPh sb="15" eb="17">
      <t>シモノセキ</t>
    </rPh>
    <phoneticPr fontId="2"/>
  </si>
  <si>
    <t>【山口】</t>
    <rPh sb="1" eb="3">
      <t>ヤマグチ</t>
    </rPh>
    <phoneticPr fontId="2"/>
  </si>
  <si>
    <t>20X2501</t>
    <phoneticPr fontId="2"/>
  </si>
  <si>
    <t>第53回日本薬剤師会学術大会【札幌】【集合/LIVE】</t>
    <rPh sb="15" eb="17">
      <t>サッポロ</t>
    </rPh>
    <phoneticPr fontId="2"/>
  </si>
  <si>
    <t>21X2601</t>
    <phoneticPr fontId="2"/>
  </si>
  <si>
    <t>第18回日本臨床腫瘍学会学術集会【京都】【LIVE/オンデマンド】</t>
    <rPh sb="17" eb="19">
      <t>キョウト</t>
    </rPh>
    <phoneticPr fontId="2"/>
  </si>
  <si>
    <t>202102180</t>
    <phoneticPr fontId="2"/>
  </si>
  <si>
    <t>19X2701</t>
    <phoneticPr fontId="2"/>
  </si>
  <si>
    <t>第40回日本臨床薬理学会学術総会【東京】</t>
    <rPh sb="17" eb="19">
      <t>トウキョウ</t>
    </rPh>
    <phoneticPr fontId="2"/>
  </si>
  <si>
    <t>20X2701</t>
    <phoneticPr fontId="2"/>
  </si>
  <si>
    <t>第41回日本臨床薬理学会学術総会【福岡】【集合/LIVE/オンデマンド】</t>
    <rPh sb="17" eb="19">
      <t>フクオカ</t>
    </rPh>
    <phoneticPr fontId="2"/>
  </si>
  <si>
    <t>日本骨髄腫学会</t>
    <phoneticPr fontId="2"/>
  </si>
  <si>
    <t>日本骨髄腫学会学術集会</t>
  </si>
  <si>
    <t>19X2801</t>
    <phoneticPr fontId="2"/>
  </si>
  <si>
    <t>第44回日本骨髄腫学会学術集会【名古屋】</t>
    <rPh sb="0" eb="1">
      <t>ダイ</t>
    </rPh>
    <rPh sb="3" eb="4">
      <t>カイ</t>
    </rPh>
    <rPh sb="4" eb="6">
      <t>ニホン</t>
    </rPh>
    <rPh sb="6" eb="9">
      <t>コツズイシュ</t>
    </rPh>
    <rPh sb="9" eb="11">
      <t>ガッカイ</t>
    </rPh>
    <rPh sb="11" eb="15">
      <t>ガクジュツシュウカイ</t>
    </rPh>
    <rPh sb="16" eb="19">
      <t>ナゴヤ</t>
    </rPh>
    <phoneticPr fontId="2"/>
  </si>
  <si>
    <t>【名古屋】</t>
    <rPh sb="1" eb="4">
      <t>ナゴヤ</t>
    </rPh>
    <phoneticPr fontId="2"/>
  </si>
  <si>
    <t>第4５回日本骨髄腫学会学術集会【浜松】</t>
    <rPh sb="4" eb="6">
      <t>ニホン</t>
    </rPh>
    <rPh sb="6" eb="8">
      <t>コツズイ</t>
    </rPh>
    <rPh sb="8" eb="9">
      <t>シュ</t>
    </rPh>
    <rPh sb="9" eb="11">
      <t>ガッカイ</t>
    </rPh>
    <rPh sb="11" eb="15">
      <t>ガクジュツシュウカイ</t>
    </rPh>
    <rPh sb="16" eb="18">
      <t>ハママツ</t>
    </rPh>
    <phoneticPr fontId="2"/>
  </si>
  <si>
    <t>【浜松】</t>
    <rPh sb="1" eb="3">
      <t>ハママツ</t>
    </rPh>
    <phoneticPr fontId="2"/>
  </si>
  <si>
    <t>第46回日本骨髄腫学会学術集会【福島】【集合/LIVE/オンデマンド】</t>
    <rPh sb="4" eb="6">
      <t>ニホン</t>
    </rPh>
    <rPh sb="6" eb="8">
      <t>コツズイ</t>
    </rPh>
    <rPh sb="8" eb="9">
      <t>シュ</t>
    </rPh>
    <rPh sb="9" eb="11">
      <t>ガッカイ</t>
    </rPh>
    <rPh sb="11" eb="15">
      <t>ガクジュツシュウカイ</t>
    </rPh>
    <rPh sb="16" eb="18">
      <t>フクシマ</t>
    </rPh>
    <rPh sb="20" eb="22">
      <t>シュウゴウ</t>
    </rPh>
    <phoneticPr fontId="2"/>
  </si>
  <si>
    <t>【福島】</t>
    <rPh sb="1" eb="3">
      <t>フクシマ</t>
    </rPh>
    <phoneticPr fontId="2"/>
  </si>
  <si>
    <t>【1日間】</t>
    <phoneticPr fontId="2"/>
  </si>
  <si>
    <t>第27回オンコロジーセミナー【東京】</t>
  </si>
  <si>
    <t>201911160</t>
    <phoneticPr fontId="2"/>
  </si>
  <si>
    <t>第28回オンコロジーセミナー【東京】【LIVE/オンデマンド】</t>
    <phoneticPr fontId="2"/>
  </si>
  <si>
    <t>オンデマンド</t>
    <phoneticPr fontId="2"/>
  </si>
  <si>
    <t>202010100</t>
    <phoneticPr fontId="2"/>
  </si>
  <si>
    <t>第29回オンコロジーセミナー【東京】</t>
    <phoneticPr fontId="2"/>
  </si>
  <si>
    <t>【1日間】</t>
    <rPh sb="2" eb="4">
      <t>ニチカン</t>
    </rPh>
    <phoneticPr fontId="2"/>
  </si>
  <si>
    <t>202107100</t>
    <phoneticPr fontId="2"/>
  </si>
  <si>
    <t>2019/03/09-2019/03/10</t>
  </si>
  <si>
    <t>2019/04/13-2019/04/14</t>
  </si>
  <si>
    <t>令和元年度がん専門薬剤師集中教育講座（東京会場・第1回目）【2日間】</t>
    <rPh sb="0" eb="2">
      <t>レイワ</t>
    </rPh>
    <rPh sb="2" eb="4">
      <t>ガンネン</t>
    </rPh>
    <phoneticPr fontId="2"/>
  </si>
  <si>
    <t>2019/7/6-2019/07/07</t>
  </si>
  <si>
    <t>令和元年度がん専門薬剤師集中教育講座（福岡会場）【2日間】</t>
    <rPh sb="19" eb="21">
      <t>フクオカ</t>
    </rPh>
    <phoneticPr fontId="2"/>
  </si>
  <si>
    <t>2019/11/30-2019/12/01</t>
  </si>
  <si>
    <t>令和元年度がん専門薬剤師集中教育講座（東京会場・第2回目）【2日間】</t>
    <phoneticPr fontId="2"/>
  </si>
  <si>
    <t>2020/02/15-2020/02/16</t>
  </si>
  <si>
    <t>２０２００２１５０</t>
    <phoneticPr fontId="2"/>
  </si>
  <si>
    <t xml:space="preserve">日本病院薬剤師会・日本医療薬学会共催 </t>
    <phoneticPr fontId="2"/>
  </si>
  <si>
    <t xml:space="preserve">がん専門薬剤師集中教育講座 </t>
    <phoneticPr fontId="2"/>
  </si>
  <si>
    <t>令和2年度がん専門薬剤師集中教育講座（京都会場）【2日間】</t>
    <phoneticPr fontId="2"/>
  </si>
  <si>
    <t>2020/04/11-2020/04/12</t>
  </si>
  <si>
    <t>2021/01/12-2021/02/07</t>
  </si>
  <si>
    <t>２０２１０１１２</t>
    <phoneticPr fontId="2"/>
  </si>
  <si>
    <t>第17回がん臨床試験協力・参加メディカルスタッフのためのセミナー【福岡】</t>
    <rPh sb="33" eb="35">
      <t>フクオカ</t>
    </rPh>
    <phoneticPr fontId="2"/>
  </si>
  <si>
    <t>２０１９１０２６０</t>
    <phoneticPr fontId="2"/>
  </si>
  <si>
    <t>集合/オンデマンド</t>
    <rPh sb="0" eb="2">
      <t>シュウゴウ</t>
    </rPh>
    <phoneticPr fontId="2"/>
  </si>
  <si>
    <t>２０２０１０２４０</t>
    <phoneticPr fontId="2"/>
  </si>
  <si>
    <t>日本緩和医療学会</t>
    <phoneticPr fontId="2"/>
  </si>
  <si>
    <t>日本緩和医療学会　緩和ケア基礎セミナー</t>
    <phoneticPr fontId="2"/>
  </si>
  <si>
    <t>第9回 日本緩和医療学会緩和ケア基礎セミナー（2020年度）【京都】</t>
    <rPh sb="31" eb="33">
      <t>キョウト</t>
    </rPh>
    <phoneticPr fontId="2"/>
  </si>
  <si>
    <t>中止。　2021年度記載なし</t>
    <rPh sb="0" eb="2">
      <t>チュウシ</t>
    </rPh>
    <phoneticPr fontId="2"/>
  </si>
  <si>
    <t xml:space="preserve">日本緩和医療学会　教育セミナー </t>
    <phoneticPr fontId="2"/>
  </si>
  <si>
    <t>日本緩和医療学会第28回教育セミナー（2019年度）【福岡】</t>
    <rPh sb="27" eb="29">
      <t>フクオカ</t>
    </rPh>
    <phoneticPr fontId="2"/>
  </si>
  <si>
    <t>【福岡】</t>
    <phoneticPr fontId="2"/>
  </si>
  <si>
    <t>２０２００１１１０</t>
    <phoneticPr fontId="2"/>
  </si>
  <si>
    <t xml:space="preserve">日本緩和医療学会　教育セミナー </t>
  </si>
  <si>
    <t>日本緩和医療学会第29回教育セミナー（2020年度）【京都】</t>
    <rPh sb="27" eb="29">
      <t>キョウト</t>
    </rPh>
    <phoneticPr fontId="2"/>
  </si>
  <si>
    <t>日本緩和医療学会第30回教育セミナー（2020年度）【LIVE】</t>
    <phoneticPr fontId="2"/>
  </si>
  <si>
    <t>２０２１０１０９</t>
    <phoneticPr fontId="2"/>
  </si>
  <si>
    <t>日本緩和医療学会第31回教育セミナー（2021年度）【LIVE】</t>
    <phoneticPr fontId="2"/>
  </si>
  <si>
    <t>２０２１０７０４</t>
    <phoneticPr fontId="2"/>
  </si>
  <si>
    <t>日本緩和医療薬学会第22回教育セミナー【石川】</t>
    <rPh sb="20" eb="22">
      <t>イシカワ</t>
    </rPh>
    <phoneticPr fontId="2"/>
  </si>
  <si>
    <t>【石川】</t>
    <phoneticPr fontId="2"/>
  </si>
  <si>
    <t>２０１９１２１５０</t>
    <phoneticPr fontId="2"/>
  </si>
  <si>
    <t>日本緩和医療薬学会第23回教育セミナー【岡山】</t>
    <rPh sb="20" eb="22">
      <t>オカヤマ</t>
    </rPh>
    <phoneticPr fontId="2"/>
  </si>
  <si>
    <t>【岡山】</t>
    <phoneticPr fontId="2"/>
  </si>
  <si>
    <t>２０２００５２９０</t>
    <phoneticPr fontId="2"/>
  </si>
  <si>
    <t>日本緩和医療薬学会第24回教育セミナー【オンデマンド】</t>
    <phoneticPr fontId="2"/>
  </si>
  <si>
    <t>2021/5/13-2021/10/31</t>
  </si>
  <si>
    <t>２０２１０５１３０</t>
    <phoneticPr fontId="2"/>
  </si>
  <si>
    <t>第17回日本癌治療学会アップデート教育コース【広島】</t>
    <rPh sb="23" eb="25">
      <t>ヒロシマ</t>
    </rPh>
    <phoneticPr fontId="2"/>
  </si>
  <si>
    <t>【広島】</t>
  </si>
  <si>
    <t>２０１９０２１６０</t>
    <phoneticPr fontId="2"/>
  </si>
  <si>
    <t>第18回日本癌治療学会アップデート教育コース【東京】</t>
    <rPh sb="23" eb="25">
      <t>トウキョウ</t>
    </rPh>
    <phoneticPr fontId="2"/>
  </si>
  <si>
    <t>【東京】</t>
  </si>
  <si>
    <t>２０１９０３０９０</t>
    <phoneticPr fontId="2"/>
  </si>
  <si>
    <t>第19回日本癌治療学会アップデート教育コース【京都】</t>
    <rPh sb="23" eb="25">
      <t>キョウト</t>
    </rPh>
    <phoneticPr fontId="2"/>
  </si>
  <si>
    <t>【京都】</t>
  </si>
  <si>
    <t>２０２００２０１０</t>
    <phoneticPr fontId="2"/>
  </si>
  <si>
    <t>第20回日本癌治療学会アップデート教育コース【LIVE】</t>
    <phoneticPr fontId="2"/>
  </si>
  <si>
    <t>２０２０１１２８０</t>
    <phoneticPr fontId="2"/>
  </si>
  <si>
    <t>第21回日本癌治療学会アップデート教育コース【LIVE】</t>
    <phoneticPr fontId="2"/>
  </si>
  <si>
    <t>２０２１０２２１０</t>
    <phoneticPr fontId="2"/>
  </si>
  <si>
    <t>第22回日本癌治療学会アップデート教育コース【LIVE】</t>
    <phoneticPr fontId="2"/>
  </si>
  <si>
    <t>２０２１０６１９０</t>
    <phoneticPr fontId="2"/>
  </si>
  <si>
    <t>第25回日本癌治療学会教育セミナー【福岡】</t>
    <rPh sb="18" eb="20">
      <t>フクオカ</t>
    </rPh>
    <phoneticPr fontId="2"/>
  </si>
  <si>
    <t>第26回日本癌治療学会教育セミナー【京都】【集合/LIVE】</t>
    <rPh sb="18" eb="20">
      <t>キョウト</t>
    </rPh>
    <rPh sb="22" eb="24">
      <t>シュウゴウ</t>
    </rPh>
    <phoneticPr fontId="2"/>
  </si>
  <si>
    <t>第33回日本臨床腫瘍学会教育セミナーAセッション【横浜】【2日間】</t>
    <phoneticPr fontId="2"/>
  </si>
  <si>
    <t>2019/03/02-2019/03/03</t>
  </si>
  <si>
    <t>第34回日本臨床腫瘍学会教育セミナーBセッション【横浜】</t>
    <phoneticPr fontId="2"/>
  </si>
  <si>
    <t>第35回日本臨床腫瘍学会教育セミナーAセッション【横浜】</t>
    <phoneticPr fontId="2"/>
  </si>
  <si>
    <t>2020/03/07-2020/03/08</t>
  </si>
  <si>
    <t>第36回日本臨床腫瘍学会教育セミナーBセッション【横浜】【オンデマンド】</t>
    <phoneticPr fontId="2"/>
  </si>
  <si>
    <t>2020/07/13-2020/08/31</t>
  </si>
  <si>
    <t>２０２００７１３０</t>
    <phoneticPr fontId="2"/>
  </si>
  <si>
    <t>2021/03/16-2021/06/16</t>
  </si>
  <si>
    <t>２０２１０３１６０</t>
    <phoneticPr fontId="2"/>
  </si>
  <si>
    <t>病態と薬理を理解して薬学的ケアを実践する－胃がん－【東京】</t>
    <rPh sb="26" eb="28">
      <t>トウキョウ</t>
    </rPh>
    <phoneticPr fontId="2"/>
  </si>
  <si>
    <t>２０２１０６２７０</t>
    <phoneticPr fontId="2"/>
  </si>
  <si>
    <t>開催予定　5/17情報</t>
    <rPh sb="0" eb="4">
      <t>カイサイヨテイ</t>
    </rPh>
    <rPh sb="9" eb="11">
      <t>ジョウホウ</t>
    </rPh>
    <phoneticPr fontId="2"/>
  </si>
  <si>
    <t>病態と薬理を理解して薬学的ケアを実践する－大腸がん－【e-learning】</t>
    <rPh sb="21" eb="23">
      <t>ダイチョウ</t>
    </rPh>
    <phoneticPr fontId="2"/>
  </si>
  <si>
    <t>病態と薬理を理解して薬学的ケアを実践する－乳がん－【e-learning】</t>
    <phoneticPr fontId="2"/>
  </si>
  <si>
    <t>病態と薬理を理解して薬学的ケアを実践する－前立腺がん－【e-learning】</t>
    <phoneticPr fontId="2"/>
  </si>
  <si>
    <t>病態と薬理を理解して薬学的ケアを実践する－肺がん－【e-learning】</t>
    <phoneticPr fontId="2"/>
  </si>
  <si>
    <t>病態と薬理を理解して薬学的ケアを実践する－血液がん－【e-learning】</t>
    <phoneticPr fontId="2"/>
  </si>
  <si>
    <t>第21回臨床腫瘍夏期セミナー【東京】【LIVE】</t>
    <phoneticPr fontId="2"/>
  </si>
  <si>
    <t>２０２１０７１６０</t>
    <phoneticPr fontId="2"/>
  </si>
  <si>
    <t>【茨城】</t>
    <rPh sb="1" eb="3">
      <t>イバラキ</t>
    </rPh>
    <phoneticPr fontId="2"/>
  </si>
  <si>
    <t>【岐阜】</t>
    <rPh sb="1" eb="3">
      <t>ギフ</t>
    </rPh>
    <phoneticPr fontId="2"/>
  </si>
  <si>
    <t>【岩手】</t>
    <rPh sb="1" eb="3">
      <t>イワテ</t>
    </rPh>
    <phoneticPr fontId="2"/>
  </si>
  <si>
    <t>【福井】</t>
    <rPh sb="1" eb="3">
      <t>フクイ</t>
    </rPh>
    <phoneticPr fontId="2"/>
  </si>
  <si>
    <t>【大分】</t>
    <rPh sb="1" eb="3">
      <t>オオイタ</t>
    </rPh>
    <phoneticPr fontId="2"/>
  </si>
  <si>
    <t>疼痛緩和のための医療用麻薬適正使用推進講習会～症例から適正使用を学ぶ～【北海道】</t>
    <rPh sb="36" eb="39">
      <t>ホッカイドウ</t>
    </rPh>
    <phoneticPr fontId="2"/>
  </si>
  <si>
    <t>疼痛緩和のための医療用麻薬適正使用推進講習会～症例から適正使用を学ぶ～【香川】</t>
    <rPh sb="36" eb="38">
      <t>カガワ</t>
    </rPh>
    <phoneticPr fontId="2"/>
  </si>
  <si>
    <t>【香川】</t>
    <rPh sb="1" eb="3">
      <t>カガワ</t>
    </rPh>
    <phoneticPr fontId="2"/>
  </si>
  <si>
    <t>疼痛緩和のための医療用麻薬適正使用推進講習会～症例から適正使用を学ぶ～【島根】</t>
    <rPh sb="36" eb="38">
      <t>シマネ</t>
    </rPh>
    <phoneticPr fontId="2"/>
  </si>
  <si>
    <t>【島根】</t>
    <rPh sb="1" eb="3">
      <t>シマネ</t>
    </rPh>
    <phoneticPr fontId="2"/>
  </si>
  <si>
    <t>疼痛緩和のための医療用麻薬適正使用推進講習会～症例から適正使用を学ぶ～【山形】</t>
    <rPh sb="36" eb="38">
      <t>ヤマガタ</t>
    </rPh>
    <phoneticPr fontId="2"/>
  </si>
  <si>
    <t>【山形】</t>
    <phoneticPr fontId="2"/>
  </si>
  <si>
    <t>疼痛緩和のための医療用麻薬適正使用推進講習会～症例から適正使用を学ぶ～【宮崎】</t>
    <rPh sb="36" eb="38">
      <t>ミヤザキ</t>
    </rPh>
    <phoneticPr fontId="2"/>
  </si>
  <si>
    <t>【宮崎】</t>
  </si>
  <si>
    <t>疼痛緩和のための医療用麻薬適正使用推進講習会～症例から適正使用を学ぶ～【熊本】</t>
    <rPh sb="36" eb="38">
      <t>クマモト</t>
    </rPh>
    <phoneticPr fontId="2"/>
  </si>
  <si>
    <t>【熊本】</t>
  </si>
  <si>
    <t>疼痛緩和のための医療用麻薬適正使用推進講習会～症例から適正使用を学ぶ～【愛知】</t>
    <rPh sb="36" eb="38">
      <t>アイチ</t>
    </rPh>
    <phoneticPr fontId="2"/>
  </si>
  <si>
    <t>【愛知】</t>
  </si>
  <si>
    <t>疼痛緩和のための医療用麻薬適正使用推進講習会～症例から適正使用を学ぶ～【石川】</t>
    <phoneticPr fontId="2"/>
  </si>
  <si>
    <t>【石川】</t>
  </si>
  <si>
    <t>疼痛緩和のための医療用麻薬適正使用推進講習会～症例から適正使用を学ぶ～【栃木】</t>
    <rPh sb="36" eb="38">
      <t>トチギ</t>
    </rPh>
    <phoneticPr fontId="2"/>
  </si>
  <si>
    <t>【栃木】</t>
  </si>
  <si>
    <t>疼痛緩和のための医療用麻薬適正使用推進講習会～症例から適正使用を学ぶ～【和歌山】</t>
    <rPh sb="36" eb="39">
      <t>ワカヤマ</t>
    </rPh>
    <phoneticPr fontId="2"/>
  </si>
  <si>
    <t>【和歌山】</t>
  </si>
  <si>
    <t>疼痛緩和のための医療用麻薬適正使用推進講習会～症例から適正使用を学ぶ～【京都】【S大阪】【S兵庫】【S奈良】</t>
    <rPh sb="36" eb="38">
      <t>キョウト</t>
    </rPh>
    <rPh sb="41" eb="43">
      <t>オオサカ</t>
    </rPh>
    <rPh sb="46" eb="48">
      <t>ヒョウゴ</t>
    </rPh>
    <rPh sb="51" eb="53">
      <t>ナラ</t>
    </rPh>
    <phoneticPr fontId="2"/>
  </si>
  <si>
    <t>疼痛緩和のための医療用麻薬適正使用推進講習会～症例から適正使用を学ぶ～【山梨】【集合/LIVE】</t>
    <rPh sb="36" eb="38">
      <t>ヤマナシ</t>
    </rPh>
    <rPh sb="40" eb="42">
      <t>シュウゴウ</t>
    </rPh>
    <phoneticPr fontId="2"/>
  </si>
  <si>
    <t>【山梨】</t>
    <rPh sb="1" eb="3">
      <t>ヤマナシ</t>
    </rPh>
    <phoneticPr fontId="2"/>
  </si>
  <si>
    <t>疼痛緩和のための医療用麻薬適正使用推進講習会～症例から適正使用を学ぶ～【秋田】【LIVE】</t>
    <rPh sb="36" eb="38">
      <t>アキタ</t>
    </rPh>
    <phoneticPr fontId="2"/>
  </si>
  <si>
    <t>【秋田】</t>
  </si>
  <si>
    <t>疼痛緩和のための医療用麻薬適正使用推進講習会～症例から適正使用を学ぶ～【群馬】【LIVE】</t>
    <rPh sb="36" eb="38">
      <t>グンマ</t>
    </rPh>
    <phoneticPr fontId="2"/>
  </si>
  <si>
    <t>疼痛緩和のための医療用麻薬適正使用推進講習会～症例から適正使用を学ぶ～【滋賀】【LIVE】</t>
    <rPh sb="36" eb="38">
      <t>シガ</t>
    </rPh>
    <phoneticPr fontId="2"/>
  </si>
  <si>
    <t>【滋賀】</t>
    <rPh sb="1" eb="3">
      <t>シガ</t>
    </rPh>
    <phoneticPr fontId="2"/>
  </si>
  <si>
    <t>疼痛緩和のための医療用麻薬適正使用推進講習会～症例から適正使用を学ぶ～【佐賀】【LIVE】</t>
    <rPh sb="36" eb="38">
      <t>サガ</t>
    </rPh>
    <phoneticPr fontId="2"/>
  </si>
  <si>
    <t>【佐賀】</t>
  </si>
  <si>
    <t>疼痛緩和のための医療用麻薬適正使用推進講習会～症例から適正使用を学ぶ～【富山】【LIVE】</t>
    <rPh sb="36" eb="38">
      <t>トヤマ</t>
    </rPh>
    <phoneticPr fontId="2"/>
  </si>
  <si>
    <t>【富山】</t>
    <rPh sb="1" eb="3">
      <t>トヤマ</t>
    </rPh>
    <phoneticPr fontId="2"/>
  </si>
  <si>
    <t>2021/7/10-11</t>
    <phoneticPr fontId="2"/>
  </si>
  <si>
    <t>2021/7/24-25</t>
    <phoneticPr fontId="2"/>
  </si>
  <si>
    <t>2021/5/29-30</t>
    <phoneticPr fontId="2"/>
  </si>
  <si>
    <t>2020/10/6-8</t>
    <phoneticPr fontId="2"/>
  </si>
  <si>
    <t>2020/10/22-24</t>
    <phoneticPr fontId="2"/>
  </si>
  <si>
    <t>2020/10/10-11</t>
    <phoneticPr fontId="2"/>
  </si>
  <si>
    <t>2021/7/17-18</t>
    <phoneticPr fontId="2"/>
  </si>
  <si>
    <t>2020/9/11-12</t>
    <phoneticPr fontId="2"/>
  </si>
  <si>
    <t>2020/11/12-14</t>
    <phoneticPr fontId="2"/>
  </si>
  <si>
    <t>2020/12/22-24</t>
    <phoneticPr fontId="2"/>
  </si>
  <si>
    <t>2020/5/23-24</t>
    <phoneticPr fontId="2"/>
  </si>
  <si>
    <t>2021/5/22-23</t>
    <phoneticPr fontId="2"/>
  </si>
  <si>
    <t>2021/8/29-30</t>
    <phoneticPr fontId="2"/>
  </si>
  <si>
    <t>2021/1/30-31</t>
    <phoneticPr fontId="2"/>
  </si>
  <si>
    <t>2020/11/22-23</t>
    <phoneticPr fontId="2"/>
  </si>
  <si>
    <t>2021/3/26-29</t>
    <phoneticPr fontId="2"/>
  </si>
  <si>
    <t>2021/2/18-21</t>
    <phoneticPr fontId="2"/>
  </si>
  <si>
    <t>2020/5/16-17</t>
    <phoneticPr fontId="2"/>
  </si>
  <si>
    <t>2021/7/16-17</t>
    <phoneticPr fontId="2"/>
  </si>
  <si>
    <t>１　JASPOが主催する講習会</t>
  </si>
  <si>
    <t>２　JASPOが認めている他団体の講習会（学会・学術大会）</t>
    <rPh sb="8" eb="9">
      <t>ミト</t>
    </rPh>
    <rPh sb="13" eb="14">
      <t>タ</t>
    </rPh>
    <rPh sb="14" eb="16">
      <t>ダンタイ</t>
    </rPh>
    <phoneticPr fontId="2"/>
  </si>
  <si>
    <t>４　他学術団体等からの申請によりJASPOが認定している講習会</t>
    <rPh sb="7" eb="8">
      <t>トウ</t>
    </rPh>
    <phoneticPr fontId="2"/>
  </si>
  <si>
    <t>研修単位コード
（JASPO受理番号）</t>
    <rPh sb="0" eb="4">
      <t>ケンシュウタンイ</t>
    </rPh>
    <rPh sb="14" eb="16">
      <t>ジュリ</t>
    </rPh>
    <rPh sb="16" eb="18">
      <t>バンゴウ</t>
    </rPh>
    <phoneticPr fontId="6"/>
  </si>
  <si>
    <t>JASPO学術大会2019（札幌）2日間</t>
    <rPh sb="18" eb="20">
      <t>ニチカン</t>
    </rPh>
    <phoneticPr fontId="2"/>
  </si>
  <si>
    <t>2019/3/23-24</t>
    <phoneticPr fontId="2"/>
  </si>
  <si>
    <t>JASPO学術大会2020（福岡）(紙上）</t>
    <rPh sb="14" eb="16">
      <t>フクオカ</t>
    </rPh>
    <rPh sb="18" eb="20">
      <t>シジョウ</t>
    </rPh>
    <phoneticPr fontId="2"/>
  </si>
  <si>
    <t>2020/3/20-21(紙上開催）</t>
    <rPh sb="13" eb="15">
      <t>カミジョウ</t>
    </rPh>
    <rPh sb="15" eb="17">
      <t>カイサイ</t>
    </rPh>
    <phoneticPr fontId="2"/>
  </si>
  <si>
    <t>JASPO学術大会2021（LIVE＆オンデマンド配信）</t>
    <phoneticPr fontId="2"/>
  </si>
  <si>
    <t>JASPOEssential Seminar Neo2021&lt;A-Program&gt;【オンデマンド】</t>
    <phoneticPr fontId="2"/>
  </si>
  <si>
    <t>JASPOEssential Seminar Neo2021&lt;B-Program&gt;【オンデマンド】</t>
    <phoneticPr fontId="2"/>
  </si>
  <si>
    <t>JASPOEssential Seminar Neo2021&lt;C-Program&gt;【オンデマンド】</t>
    <phoneticPr fontId="2"/>
  </si>
  <si>
    <t>2日間</t>
    <rPh sb="1" eb="3">
      <t>ニチカン</t>
    </rPh>
    <phoneticPr fontId="2"/>
  </si>
  <si>
    <t>2019/7/6-7</t>
    <phoneticPr fontId="2"/>
  </si>
  <si>
    <t>ー</t>
    <phoneticPr fontId="2"/>
  </si>
  <si>
    <t>２０２０/７/6-7/20</t>
    <phoneticPr fontId="2"/>
  </si>
  <si>
    <t>これまでは集合2日間開催であったが、今回はLIVE1日、その後2週間のオンデマンド。</t>
    <rPh sb="5" eb="7">
      <t>シュウゴウ</t>
    </rPh>
    <rPh sb="8" eb="9">
      <t>ニチ</t>
    </rPh>
    <rPh sb="9" eb="10">
      <t>カン</t>
    </rPh>
    <rPh sb="10" eb="12">
      <t>カイサイ</t>
    </rPh>
    <rPh sb="18" eb="20">
      <t>コンカイ</t>
    </rPh>
    <rPh sb="26" eb="27">
      <t>ニチ</t>
    </rPh>
    <rPh sb="30" eb="31">
      <t>ゴ</t>
    </rPh>
    <rPh sb="32" eb="34">
      <t>シュウカン</t>
    </rPh>
    <phoneticPr fontId="2"/>
  </si>
  <si>
    <t>2019/7/13-14</t>
    <phoneticPr fontId="2"/>
  </si>
  <si>
    <t>2020/7/11-12</t>
    <phoneticPr fontId="2"/>
  </si>
  <si>
    <t>2019/5/25-26</t>
    <phoneticPr fontId="2"/>
  </si>
  <si>
    <t>２０２１/5/26ｰ6/6</t>
    <phoneticPr fontId="2"/>
  </si>
  <si>
    <t>2019/9/7-8</t>
    <phoneticPr fontId="2"/>
  </si>
  <si>
    <t>2020/9/5-6</t>
    <phoneticPr fontId="2"/>
  </si>
  <si>
    <t>3日間</t>
    <rPh sb="1" eb="3">
      <t>ニチカン</t>
    </rPh>
    <phoneticPr fontId="2"/>
  </si>
  <si>
    <t>2019/6/12-14</t>
    <phoneticPr fontId="2"/>
  </si>
  <si>
    <t>1日間</t>
    <rPh sb="1" eb="3">
      <t>ニチカン</t>
    </rPh>
    <phoneticPr fontId="2"/>
  </si>
  <si>
    <t>2019/2/27-3/1</t>
    <phoneticPr fontId="2"/>
  </si>
  <si>
    <t xml:space="preserve">ー </t>
    <phoneticPr fontId="2"/>
  </si>
  <si>
    <t>2020/7/1ｰ7/31</t>
    <phoneticPr fontId="2"/>
  </si>
  <si>
    <t>2021/3/3-5</t>
    <phoneticPr fontId="2"/>
  </si>
  <si>
    <t>2021/3/18ｰ4/9</t>
    <phoneticPr fontId="2"/>
  </si>
  <si>
    <t>2019/11/2-4</t>
    <phoneticPr fontId="2"/>
  </si>
  <si>
    <t>2020/10/24ｰ11/1</t>
    <phoneticPr fontId="2"/>
  </si>
  <si>
    <t>期間中毎日LIVEとオンデマンド配信</t>
    <rPh sb="0" eb="3">
      <t>キカンチュウ</t>
    </rPh>
    <rPh sb="3" eb="5">
      <t>マイニチ</t>
    </rPh>
    <rPh sb="16" eb="18">
      <t>ハイシン</t>
    </rPh>
    <phoneticPr fontId="2"/>
  </si>
  <si>
    <t>2019/6/21-22</t>
    <phoneticPr fontId="2"/>
  </si>
  <si>
    <t>2020/8/9-10</t>
    <phoneticPr fontId="2"/>
  </si>
  <si>
    <t>2020/8/9-2021/1/31</t>
    <phoneticPr fontId="2"/>
  </si>
  <si>
    <t>2021/6/18-19</t>
    <phoneticPr fontId="2"/>
  </si>
  <si>
    <t>2021/6/18ｰ7/31</t>
    <phoneticPr fontId="2"/>
  </si>
  <si>
    <t>2019/6/1-2</t>
    <phoneticPr fontId="2"/>
  </si>
  <si>
    <t>2020/5/30-31</t>
    <phoneticPr fontId="2"/>
  </si>
  <si>
    <t>2021/5/13-5/16</t>
    <phoneticPr fontId="2"/>
  </si>
  <si>
    <t>2019/9/26-28</t>
    <phoneticPr fontId="2"/>
  </si>
  <si>
    <t>不明</t>
    <rPh sb="0" eb="2">
      <t>フメイ</t>
    </rPh>
    <phoneticPr fontId="2"/>
  </si>
  <si>
    <t>2019/10/24-26</t>
    <phoneticPr fontId="2"/>
  </si>
  <si>
    <t>2019/10/11-13</t>
    <phoneticPr fontId="2"/>
  </si>
  <si>
    <t>2020/10/10ｰ11/8</t>
    <phoneticPr fontId="2"/>
  </si>
  <si>
    <t>2019/7/14-15</t>
    <phoneticPr fontId="2"/>
  </si>
  <si>
    <t>2020/9/13-9/27</t>
    <phoneticPr fontId="2"/>
  </si>
  <si>
    <t>2021/7/17ｰ7/24</t>
    <phoneticPr fontId="2"/>
  </si>
  <si>
    <t>2018/11/3-4</t>
    <phoneticPr fontId="2"/>
  </si>
  <si>
    <t>2019/9/21-22</t>
    <phoneticPr fontId="2"/>
  </si>
  <si>
    <t>2020/9/16ｰ10/16</t>
    <phoneticPr fontId="2"/>
  </si>
  <si>
    <t>2019/9/28-29</t>
    <phoneticPr fontId="2"/>
  </si>
  <si>
    <t>2020/9/25-27
2021/3/13-14追加</t>
    <rPh sb="25" eb="27">
      <t>ツイカ</t>
    </rPh>
    <phoneticPr fontId="2"/>
  </si>
  <si>
    <t>4日間</t>
    <rPh sb="1" eb="3">
      <t>ニチカン</t>
    </rPh>
    <phoneticPr fontId="2"/>
  </si>
  <si>
    <t>2019/11/21-24</t>
    <phoneticPr fontId="2"/>
  </si>
  <si>
    <t>2020/11/5-7</t>
    <phoneticPr fontId="2"/>
  </si>
  <si>
    <t>2020/11/8-12/25</t>
    <phoneticPr fontId="2"/>
  </si>
  <si>
    <t>2019/7/11-13</t>
    <phoneticPr fontId="2"/>
  </si>
  <si>
    <t>2020/10/9-11</t>
    <phoneticPr fontId="2"/>
  </si>
  <si>
    <t>2020/10/9-10/31</t>
    <phoneticPr fontId="2"/>
  </si>
  <si>
    <t>2021/7/1-3</t>
    <phoneticPr fontId="2"/>
  </si>
  <si>
    <t>2019/12/6-8</t>
    <phoneticPr fontId="2"/>
  </si>
  <si>
    <t>2020/12/28ｰ2021/1/04</t>
    <phoneticPr fontId="2"/>
  </si>
  <si>
    <t>2019/4/18-21</t>
    <phoneticPr fontId="2"/>
  </si>
  <si>
    <t>2021/1/20ｰ2/24</t>
    <phoneticPr fontId="2"/>
  </si>
  <si>
    <t>2019/5/18-19</t>
    <phoneticPr fontId="2"/>
  </si>
  <si>
    <t>2021/5/22ｰ 5/30</t>
    <phoneticPr fontId="2"/>
  </si>
  <si>
    <t>集合中止
紙上開催</t>
    <rPh sb="0" eb="2">
      <t>シュウゴウ</t>
    </rPh>
    <rPh sb="2" eb="4">
      <t>チュウシ</t>
    </rPh>
    <rPh sb="5" eb="7">
      <t>シジョウ</t>
    </rPh>
    <rPh sb="7" eb="9">
      <t>カイサイ</t>
    </rPh>
    <phoneticPr fontId="2"/>
  </si>
  <si>
    <t>2019/8/24-25</t>
    <phoneticPr fontId="2"/>
  </si>
  <si>
    <t>2020/10/31-11/1</t>
    <phoneticPr fontId="2"/>
  </si>
  <si>
    <t>2020/10/31ｰ11/8</t>
    <phoneticPr fontId="2"/>
  </si>
  <si>
    <t>2021/8/29ｰ9/5</t>
    <phoneticPr fontId="2"/>
  </si>
  <si>
    <t>5．北陸</t>
    <rPh sb="2" eb="4">
      <t>ホクリク</t>
    </rPh>
    <phoneticPr fontId="2"/>
  </si>
  <si>
    <t>第３０回日本病院薬剤師会 北陸ブロック学術大会2019【石川】</t>
    <rPh sb="0" eb="1">
      <t>ダイ</t>
    </rPh>
    <rPh sb="3" eb="4">
      <t>カイ</t>
    </rPh>
    <rPh sb="28" eb="30">
      <t>イシカワ</t>
    </rPh>
    <phoneticPr fontId="2"/>
  </si>
  <si>
    <t>第３１回日本病院薬剤師会 北陸ブロック学術大会2020【福井】</t>
    <rPh sb="0" eb="1">
      <t>ダイ</t>
    </rPh>
    <rPh sb="3" eb="4">
      <t>カイ</t>
    </rPh>
    <rPh sb="28" eb="30">
      <t>フクイ</t>
    </rPh>
    <phoneticPr fontId="2"/>
  </si>
  <si>
    <t>2019/1/19-20</t>
    <phoneticPr fontId="2"/>
  </si>
  <si>
    <t>2020/2/15-16</t>
    <phoneticPr fontId="2"/>
  </si>
  <si>
    <t>2021/2/15ｰ2/28</t>
    <phoneticPr fontId="2"/>
  </si>
  <si>
    <t>2019/11/9-10</t>
    <phoneticPr fontId="2"/>
  </si>
  <si>
    <t>2020/12/7ｰ2021/1/6</t>
    <phoneticPr fontId="2"/>
  </si>
  <si>
    <t>2019/7/4-6</t>
    <phoneticPr fontId="2"/>
  </si>
  <si>
    <t>2021/1/29ｰ2/11</t>
    <phoneticPr fontId="2"/>
  </si>
  <si>
    <t>2019/3/20-23</t>
    <phoneticPr fontId="2"/>
  </si>
  <si>
    <t>2020/3/25-28</t>
    <phoneticPr fontId="2"/>
  </si>
  <si>
    <t>2019/10/19-20</t>
    <phoneticPr fontId="2"/>
  </si>
  <si>
    <t>2019/10/13-14</t>
    <phoneticPr fontId="2"/>
  </si>
  <si>
    <t>3日間</t>
    <rPh sb="1" eb="2">
      <t>ニチ</t>
    </rPh>
    <rPh sb="2" eb="3">
      <t>カン</t>
    </rPh>
    <phoneticPr fontId="2"/>
  </si>
  <si>
    <t>2019/7/18-20</t>
    <phoneticPr fontId="2"/>
  </si>
  <si>
    <t>2021/3/1ｰ3/31</t>
    <phoneticPr fontId="2"/>
  </si>
  <si>
    <t>2019/12/4-6</t>
    <phoneticPr fontId="2"/>
  </si>
  <si>
    <t>2020/12/3-5</t>
    <phoneticPr fontId="2"/>
  </si>
  <si>
    <t>2021/3/29ｰ/4/11</t>
    <phoneticPr fontId="2"/>
  </si>
  <si>
    <t>2019/5/11-12</t>
    <phoneticPr fontId="2"/>
  </si>
  <si>
    <t>2021/6/15ｰ6/30</t>
    <phoneticPr fontId="2"/>
  </si>
  <si>
    <t>18Y0102</t>
  </si>
  <si>
    <t>19Y010１</t>
    <phoneticPr fontId="2"/>
  </si>
  <si>
    <t>19Y0102</t>
  </si>
  <si>
    <t>20Y010１</t>
    <phoneticPr fontId="2"/>
  </si>
  <si>
    <t>21Y010１</t>
    <phoneticPr fontId="2"/>
  </si>
  <si>
    <t>19Y02０１</t>
    <phoneticPr fontId="2"/>
  </si>
  <si>
    <t>19Y0202</t>
  </si>
  <si>
    <t>19Y0203</t>
  </si>
  <si>
    <t>19Y0204</t>
  </si>
  <si>
    <t>20Y02０１</t>
    <phoneticPr fontId="2"/>
  </si>
  <si>
    <t>21Y02０１</t>
    <phoneticPr fontId="2"/>
  </si>
  <si>
    <t>以降の予定は不明</t>
    <rPh sb="0" eb="2">
      <t>イコウ</t>
    </rPh>
    <rPh sb="3" eb="5">
      <t>ヨテイ</t>
    </rPh>
    <rPh sb="6" eb="8">
      <t>フメイ</t>
    </rPh>
    <phoneticPr fontId="2"/>
  </si>
  <si>
    <t>19Y030１</t>
    <phoneticPr fontId="2"/>
  </si>
  <si>
    <t>20Y030１</t>
    <phoneticPr fontId="2"/>
  </si>
  <si>
    <t>19Y040１</t>
    <phoneticPr fontId="2"/>
  </si>
  <si>
    <t>19Y050１</t>
    <phoneticPr fontId="2"/>
  </si>
  <si>
    <t>19Y0502</t>
  </si>
  <si>
    <t>20Y050１</t>
    <phoneticPr fontId="2"/>
  </si>
  <si>
    <t>21Y05０１</t>
    <phoneticPr fontId="2"/>
  </si>
  <si>
    <t>21Y0502</t>
  </si>
  <si>
    <t>1９Y060１</t>
    <phoneticPr fontId="2"/>
  </si>
  <si>
    <t>1９Y0602</t>
  </si>
  <si>
    <t>20Y060１</t>
    <phoneticPr fontId="2"/>
  </si>
  <si>
    <t>21Y060１</t>
    <phoneticPr fontId="2"/>
  </si>
  <si>
    <t>19Y070１</t>
    <phoneticPr fontId="2"/>
  </si>
  <si>
    <t>19Y0702</t>
  </si>
  <si>
    <t>20Y070１</t>
    <phoneticPr fontId="2"/>
  </si>
  <si>
    <t>20Y0702</t>
  </si>
  <si>
    <t>21Y07０１</t>
    <phoneticPr fontId="2"/>
  </si>
  <si>
    <t>21Y0702</t>
  </si>
  <si>
    <t>19Y080１</t>
    <phoneticPr fontId="2"/>
  </si>
  <si>
    <t>20Y080１</t>
    <phoneticPr fontId="2"/>
  </si>
  <si>
    <t>19Y090１</t>
    <phoneticPr fontId="2"/>
  </si>
  <si>
    <t>19Y0902</t>
  </si>
  <si>
    <t>20Y09０１</t>
    <phoneticPr fontId="2"/>
  </si>
  <si>
    <t>2１Y09０１</t>
    <phoneticPr fontId="2"/>
  </si>
  <si>
    <t>19Y100１</t>
    <phoneticPr fontId="2"/>
  </si>
  <si>
    <t>19Y1002</t>
  </si>
  <si>
    <t>2１Y100１</t>
    <phoneticPr fontId="2"/>
  </si>
  <si>
    <t>15Y100１E</t>
    <phoneticPr fontId="2"/>
  </si>
  <si>
    <t>16Y100１E</t>
    <phoneticPr fontId="2"/>
  </si>
  <si>
    <t>17Y100１E</t>
    <phoneticPr fontId="2"/>
  </si>
  <si>
    <t>18Y100１E</t>
    <phoneticPr fontId="2"/>
  </si>
  <si>
    <t>19Y100１E</t>
    <phoneticPr fontId="2"/>
  </si>
  <si>
    <t>19Y110１</t>
    <phoneticPr fontId="2"/>
  </si>
  <si>
    <t>2019/7/4-5</t>
    <phoneticPr fontId="2"/>
  </si>
  <si>
    <t>21Y11０１</t>
    <phoneticPr fontId="2"/>
  </si>
  <si>
    <t>19Y12０１</t>
    <phoneticPr fontId="2"/>
  </si>
  <si>
    <t>19Y1202</t>
  </si>
  <si>
    <t>19Y1203</t>
  </si>
  <si>
    <t>19Y1204</t>
  </si>
  <si>
    <t>19Y1205</t>
  </si>
  <si>
    <t>19Y1206</t>
  </si>
  <si>
    <t>19Y1207</t>
  </si>
  <si>
    <t>19Y1208</t>
  </si>
  <si>
    <t>19Y1209</t>
  </si>
  <si>
    <t>19Y1210</t>
  </si>
  <si>
    <t>20Y12０１</t>
    <phoneticPr fontId="2"/>
  </si>
  <si>
    <t>20Y1202</t>
  </si>
  <si>
    <t>20Y1203</t>
  </si>
  <si>
    <t>20Y1204</t>
  </si>
  <si>
    <t>20Y1205</t>
  </si>
  <si>
    <t>20Y1206</t>
  </si>
  <si>
    <t>20Y1207</t>
  </si>
  <si>
    <t>20Y1208</t>
  </si>
  <si>
    <t>2１Y12０１</t>
    <phoneticPr fontId="2"/>
  </si>
  <si>
    <t>2１Y1202</t>
  </si>
  <si>
    <t>2１Y1203</t>
  </si>
  <si>
    <t>2１Y1204</t>
  </si>
  <si>
    <t>21Y1302E</t>
  </si>
  <si>
    <t>21Y1303E</t>
  </si>
  <si>
    <t>21Y1304E</t>
  </si>
  <si>
    <t>21Y1305E</t>
  </si>
  <si>
    <t>21Y1306E</t>
  </si>
  <si>
    <t>21Y1307E</t>
  </si>
  <si>
    <t>21Y1308E</t>
  </si>
  <si>
    <t>21Y1309E</t>
  </si>
  <si>
    <t>21Y1310E</t>
  </si>
  <si>
    <t>21Y1311E</t>
  </si>
  <si>
    <t>21Y1312E</t>
  </si>
  <si>
    <t>21Y1313E</t>
  </si>
  <si>
    <t>21Y1314E</t>
  </si>
  <si>
    <t>21Y1315E</t>
  </si>
  <si>
    <t>21Y1316E</t>
  </si>
  <si>
    <t>21Y1317E</t>
  </si>
  <si>
    <t>21Y1318E</t>
  </si>
  <si>
    <t>21Y1319E</t>
  </si>
  <si>
    <t>21Y1320E</t>
  </si>
  <si>
    <t>21Y1321E</t>
  </si>
  <si>
    <t>21Y1322E</t>
  </si>
  <si>
    <t>21Y1323E</t>
  </si>
  <si>
    <t>21Y1324E</t>
  </si>
  <si>
    <t>21Y1325E</t>
  </si>
  <si>
    <t>21Y1326E</t>
  </si>
  <si>
    <t>21Y1327E</t>
  </si>
  <si>
    <t>21Y1328E</t>
  </si>
  <si>
    <t>21Y1329E</t>
  </si>
  <si>
    <t>21Y1330E</t>
  </si>
  <si>
    <t>21Y1331E</t>
  </si>
  <si>
    <t>21Y1332E</t>
  </si>
  <si>
    <t>21Y1333E</t>
  </si>
  <si>
    <t>21Y1334E</t>
  </si>
  <si>
    <t>21Y1335E</t>
  </si>
  <si>
    <t>21Y1336E</t>
  </si>
  <si>
    <t>21Y1337E</t>
  </si>
  <si>
    <t>21Y1338E</t>
  </si>
  <si>
    <t>21Y1339E</t>
  </si>
  <si>
    <t>21Y1340E</t>
  </si>
  <si>
    <t>21Y1341E</t>
  </si>
  <si>
    <t>21Y1342E</t>
  </si>
  <si>
    <t>21Y1343E</t>
  </si>
  <si>
    <t>21Y1344E</t>
  </si>
  <si>
    <t>21Y1345E</t>
  </si>
  <si>
    <t>21Y1346E</t>
  </si>
  <si>
    <t>21Y1347E</t>
  </si>
  <si>
    <t>21Y1348E</t>
  </si>
  <si>
    <t>21Y1349E</t>
  </si>
  <si>
    <t>21Y1350E</t>
  </si>
  <si>
    <t>21Y1351E</t>
  </si>
  <si>
    <t>21Y1352E</t>
  </si>
  <si>
    <t>21Y1353E</t>
  </si>
  <si>
    <t>21Y1354E</t>
  </si>
  <si>
    <t>21Y1355E</t>
  </si>
  <si>
    <t>21Y1356E</t>
  </si>
  <si>
    <t>21Y1357E</t>
  </si>
  <si>
    <t>21Y1358E</t>
  </si>
  <si>
    <t>21Y1359E</t>
  </si>
  <si>
    <t>21Y1360E</t>
  </si>
  <si>
    <t>21Y1361E</t>
  </si>
  <si>
    <t>21Y1362E</t>
  </si>
  <si>
    <t>21Y1363E</t>
  </si>
  <si>
    <t>21Y1364E</t>
  </si>
  <si>
    <t>21Y1365E</t>
  </si>
  <si>
    <t>21Y1366E</t>
  </si>
  <si>
    <t>21Y1367E</t>
  </si>
  <si>
    <t>21Y１４０２E</t>
  </si>
  <si>
    <t>21Y１４０３E</t>
  </si>
  <si>
    <t>21Y１４０４E</t>
  </si>
  <si>
    <t>21Y１４０５E</t>
  </si>
  <si>
    <t>21Y１４０６E</t>
  </si>
  <si>
    <t>21Y１４０７E</t>
  </si>
  <si>
    <t>21Y１４０８E</t>
  </si>
  <si>
    <t>21Y１４０９E</t>
  </si>
  <si>
    <t>21Y１４１０E</t>
  </si>
  <si>
    <t>21Y１４１１E</t>
  </si>
  <si>
    <t>21Y１４１２E</t>
  </si>
  <si>
    <t>21Y１４１３E</t>
  </si>
  <si>
    <t>21Y１４１４E</t>
  </si>
  <si>
    <t>21Y１４１５E</t>
  </si>
  <si>
    <t>21Y１４１６E</t>
  </si>
  <si>
    <t>21Y１４１７E</t>
  </si>
  <si>
    <t>21Y１４１８E</t>
  </si>
  <si>
    <t>21Y１４１９E</t>
  </si>
  <si>
    <t>21Y１４２０E</t>
  </si>
  <si>
    <t>21Y１４２１E</t>
  </si>
  <si>
    <t>21Y１４２２E</t>
  </si>
  <si>
    <t>21Y１４２３E</t>
  </si>
  <si>
    <t>21Y１４２４E</t>
  </si>
  <si>
    <t>21Y１４２５E</t>
  </si>
  <si>
    <t>21Y１４２６E</t>
  </si>
  <si>
    <t>21Y１４２７E</t>
  </si>
  <si>
    <t>21Y１４２８E</t>
  </si>
  <si>
    <t>21Y１４２９E</t>
  </si>
  <si>
    <t>21Y１４３０E</t>
  </si>
  <si>
    <t>21Y１４３１E</t>
  </si>
  <si>
    <t>21Y１４３２E</t>
  </si>
  <si>
    <t>21Y１４３３E</t>
  </si>
  <si>
    <t>21Y１４３４E</t>
  </si>
  <si>
    <t>21Y１４３５E</t>
  </si>
  <si>
    <t>21Y１４３６E</t>
  </si>
  <si>
    <t>21Y１４３７E</t>
  </si>
  <si>
    <t>21Y１４３８E</t>
  </si>
  <si>
    <t>21Y１４３９E</t>
  </si>
  <si>
    <t>21Y１４４０E</t>
  </si>
  <si>
    <t>21Y１４４１E</t>
  </si>
  <si>
    <t>21Y１４４２E</t>
  </si>
  <si>
    <t>主催者</t>
    <rPh sb="0" eb="3">
      <t>シュサイシャ</t>
    </rPh>
    <phoneticPr fontId="6"/>
  </si>
  <si>
    <t>日本病院薬剤師会</t>
    <phoneticPr fontId="2"/>
  </si>
  <si>
    <t>取得単位の選択</t>
    <rPh sb="0" eb="4">
      <t>シュトクタンイ</t>
    </rPh>
    <rPh sb="5" eb="7">
      <t>センタク</t>
    </rPh>
    <phoneticPr fontId="2"/>
  </si>
  <si>
    <t>※この用紙を印刷し、手元にある参加証、受講証明書のコピー（A４サイズ）と共に郵送してください。(本Excel自体の提出は不要です）</t>
    <rPh sb="3" eb="5">
      <t>ヨウシ</t>
    </rPh>
    <rPh sb="6" eb="8">
      <t>インサツ</t>
    </rPh>
    <rPh sb="10" eb="12">
      <t>テモト</t>
    </rPh>
    <rPh sb="15" eb="18">
      <t>サンカショウ</t>
    </rPh>
    <rPh sb="19" eb="24">
      <t>ジュコウショウメイショ</t>
    </rPh>
    <rPh sb="36" eb="37">
      <t>トモ</t>
    </rPh>
    <rPh sb="38" eb="40">
      <t>ユウソウ</t>
    </rPh>
    <rPh sb="48" eb="54">
      <t>ホンエクセル</t>
    </rPh>
    <rPh sb="54" eb="56">
      <t>ジタイ</t>
    </rPh>
    <rPh sb="57" eb="59">
      <t>テイシュツ</t>
    </rPh>
    <rPh sb="60" eb="62">
      <t>フヨウ</t>
    </rPh>
    <phoneticPr fontId="2"/>
  </si>
  <si>
    <t>臨床研究と倫理</t>
  </si>
  <si>
    <t>バイオインフォマティクス</t>
  </si>
  <si>
    <t>臨床第Ⅰ相試験、第Ⅱ相試験</t>
  </si>
  <si>
    <t>臨床第Ⅲ相試験、メタ解析</t>
  </si>
  <si>
    <t>その他の臨床研究、臨床試験</t>
  </si>
  <si>
    <t>医療統計学</t>
  </si>
  <si>
    <t>遺伝子解析研究と倫理</t>
  </si>
  <si>
    <t>がん診療のインフォームドコンセント</t>
  </si>
  <si>
    <t>がん対策基本法</t>
  </si>
  <si>
    <t>医療事故をめぐる法と倫理</t>
  </si>
  <si>
    <t>臨床研究の倫理と利益相反（COI)マネージメント</t>
  </si>
  <si>
    <t>医療倫理に関わる規約・法律・指針/職業人としての規範</t>
  </si>
  <si>
    <t>生命維持と法的規制</t>
  </si>
  <si>
    <t>腫瘍生物学</t>
  </si>
  <si>
    <t>トランスレーショナルリサーチ</t>
  </si>
  <si>
    <t>がん検診の基本的な考え方</t>
  </si>
  <si>
    <t>がんの発生と予防／化学予防</t>
  </si>
  <si>
    <t>放射線生物学／放射線被ばく</t>
  </si>
  <si>
    <t>悪性腫瘍の疫学</t>
  </si>
  <si>
    <t>腫瘍病理学</t>
  </si>
  <si>
    <t>がん検査医学</t>
  </si>
  <si>
    <t>腫瘍免疫学</t>
  </si>
  <si>
    <t>がんの画像診断</t>
  </si>
  <si>
    <t>代表的疾患の標準治療　婦人科がん</t>
  </si>
  <si>
    <t>代表的疾患の標準治療　乳がん・内分泌腫瘍</t>
  </si>
  <si>
    <t>代表的疾患の標準治療　上部消化管がん</t>
  </si>
  <si>
    <t>有害事象と支持療法</t>
  </si>
  <si>
    <t>代表的疾患の標準治療　頭頸部がん</t>
  </si>
  <si>
    <t>Oncologic Emergency</t>
  </si>
  <si>
    <t>代表的疾患の標準治療　脳腫瘍</t>
  </si>
  <si>
    <t>代表的疾患の標準治療　下部消化管がん</t>
  </si>
  <si>
    <t>代表的疾患の標準治療 肝</t>
  </si>
  <si>
    <t>腫瘍内科学概論</t>
  </si>
  <si>
    <t>代表的疾患の標準治療 胆・膵</t>
  </si>
  <si>
    <t>代表的疾患の標準治療 肺がん</t>
  </si>
  <si>
    <t>代表的疾患の標準治療 造血器腫瘍（悪性リンパ腫）</t>
  </si>
  <si>
    <t>代表的疾患の標準治療 小児がん</t>
  </si>
  <si>
    <t>代表的疾患の標準治療 泌尿器がん</t>
  </si>
  <si>
    <t>代表的疾患の標準治療 皮膚がん</t>
  </si>
  <si>
    <t>腫瘍外科学概論</t>
  </si>
  <si>
    <t>代表的疾患の標準治療　造血器腫瘍 （白血病）</t>
  </si>
  <si>
    <t>放射線腫瘍学概論</t>
  </si>
  <si>
    <t>代表的疾患の標準治療 骨・軟部腫瘍</t>
  </si>
  <si>
    <t>代表的疾患の標準治療　造血器腫瘍（悪性リンパ腫）</t>
  </si>
  <si>
    <t>呼吸器系症状</t>
  </si>
  <si>
    <t>包括的アセスメント</t>
  </si>
  <si>
    <t>消化器症状</t>
  </si>
  <si>
    <t>緩和ケア概論</t>
  </si>
  <si>
    <t>がん性疼痛の評価と治療</t>
  </si>
  <si>
    <t>地域医療連携</t>
  </si>
  <si>
    <t>効果的なコミュニケーション</t>
  </si>
  <si>
    <t>がん患者の精神症状（気持のつらさとせん妄）</t>
  </si>
  <si>
    <t>終末期ケアに関する諸問題</t>
  </si>
  <si>
    <t>精神腫瘍学概論</t>
  </si>
  <si>
    <t>終末期ケアに関する諸問題（アドバンス）</t>
  </si>
  <si>
    <t>家族・遺族への精神的ケア　2012</t>
  </si>
  <si>
    <t>抗がん薬の曝露対策</t>
  </si>
  <si>
    <t>安全な薬物療法の実践</t>
  </si>
  <si>
    <t>患者教育　2011</t>
  </si>
  <si>
    <t>がんと薬理学</t>
  </si>
  <si>
    <t>がんとリハビリテーション</t>
  </si>
  <si>
    <t>がんとソーシャルワーカー</t>
  </si>
  <si>
    <t>がんと心理支援（カウンセリング）</t>
  </si>
  <si>
    <t>がんと看護</t>
  </si>
  <si>
    <t>チーム医療の重要性と在り方</t>
  </si>
  <si>
    <t>がんと栄養学</t>
  </si>
  <si>
    <t>原発不明癌</t>
  </si>
  <si>
    <t>放射線治療計画総論・高精度放射線治療</t>
  </si>
  <si>
    <t>粒子線治療</t>
  </si>
  <si>
    <t>肝・胆・膵腫瘍</t>
  </si>
  <si>
    <t>頭頸部がんの放射線治療(Ⅱ)</t>
  </si>
  <si>
    <t>上部消化菅腫瘍の放射線治療</t>
  </si>
  <si>
    <t>婦人科腫瘍の放射線治療</t>
  </si>
  <si>
    <t>泌尿器腫瘍</t>
  </si>
  <si>
    <t>頭頸部がんの放射線治療（Ⅰ）</t>
  </si>
  <si>
    <t>乳癌の放射線治療</t>
  </si>
  <si>
    <t>肺腫瘍に対する放射線療法</t>
  </si>
  <si>
    <t>放射線生物学</t>
  </si>
  <si>
    <t>放射線物理学</t>
  </si>
  <si>
    <t>脳腫瘍の放射線治療</t>
  </si>
  <si>
    <t>下部消化管腫瘍の放射線治療</t>
  </si>
  <si>
    <t>悪性リンパ腫の放射線治療</t>
  </si>
  <si>
    <t>緩和的放射線治療</t>
  </si>
  <si>
    <t>小児腫瘍</t>
  </si>
  <si>
    <t>小線源治療　2012</t>
  </si>
  <si>
    <t>死が近づいたときのケア</t>
  </si>
  <si>
    <t>苦痛緩和のための鎮静</t>
  </si>
  <si>
    <t>症状マネジメント　消化器系症状</t>
  </si>
  <si>
    <t>症状マネジメント　呼吸困難</t>
  </si>
  <si>
    <t>チームワークとマネジメント</t>
  </si>
  <si>
    <t>症状マネジメント（疼痛）</t>
  </si>
  <si>
    <t>終末期における倫理的諸問題</t>
  </si>
  <si>
    <t>緩和ケアにおけるコンサルテーション</t>
  </si>
  <si>
    <t>スピリチュアルペイン</t>
  </si>
  <si>
    <t>症状マネジメント　体腔液のマネジメント</t>
  </si>
  <si>
    <t>症状マネジメント　腎・尿路系症状</t>
  </si>
  <si>
    <t>症状マネジメント　神経系</t>
  </si>
  <si>
    <t>精神症状の評価とマネージメント　せん妄</t>
  </si>
  <si>
    <t>がん医療におけるコミュニケーションスキル</t>
  </si>
  <si>
    <t>高齢者／認知症</t>
  </si>
  <si>
    <t>精神症状の評価とマネージメントⅦ　精神療法</t>
  </si>
  <si>
    <t>精神症状の評価とマネージメント　薬物療法</t>
  </si>
  <si>
    <t>精神症状の評価とマネージメント終末期</t>
  </si>
  <si>
    <t>精神症状の評価とマネージメント　自殺・希死念慮</t>
  </si>
  <si>
    <t>精神症状の評価とマネージメント　不安、不眠、抑うつ</t>
  </si>
  <si>
    <t>がんの経過における正常反応と精神症状</t>
  </si>
  <si>
    <t>心理社会学的要因とがんの罹患／生存</t>
  </si>
  <si>
    <t>19E010２</t>
    <phoneticPr fontId="2"/>
  </si>
  <si>
    <t>JASPOスタートアップセミナー2019【大阪】</t>
    <rPh sb="21" eb="23">
      <t>オオサカ</t>
    </rPh>
    <phoneticPr fontId="2"/>
  </si>
  <si>
    <t>JASPOエキスパートセミナー201９【東京】</t>
    <phoneticPr fontId="2"/>
  </si>
  <si>
    <t>JASPO実務スキルアップセミナー201９【東京】</t>
    <phoneticPr fontId="2"/>
  </si>
  <si>
    <t>JASPOEssential Seminar２０２０&lt;X-Program&gt;【LIVE】</t>
    <phoneticPr fontId="2"/>
  </si>
  <si>
    <t>2020/11/22または23</t>
    <phoneticPr fontId="2"/>
  </si>
  <si>
    <t>19C080２</t>
    <phoneticPr fontId="3"/>
  </si>
  <si>
    <t>JASPO薬薬連携セミナー2019【東京】</t>
    <rPh sb="18" eb="20">
      <t>トウキョウ</t>
    </rPh>
    <phoneticPr fontId="2"/>
  </si>
  <si>
    <t>20C0801</t>
    <phoneticPr fontId="2"/>
  </si>
  <si>
    <t>JASPO薬薬連携セミナー2020【大阪】</t>
  </si>
  <si>
    <t>20C0802</t>
    <phoneticPr fontId="2"/>
  </si>
  <si>
    <t>JASPO臨床研究セミナー201９【東京】</t>
    <phoneticPr fontId="2"/>
  </si>
  <si>
    <t>高知県病院薬剤師会</t>
  </si>
  <si>
    <t>尾張・三河泌尿器腫瘍研究会</t>
  </si>
  <si>
    <t>中津市立中津市民病院</t>
  </si>
  <si>
    <t>広島県病院薬剤師会</t>
  </si>
  <si>
    <t>Oncology Forum Hiroshima</t>
  </si>
  <si>
    <t>鹿児島県病院薬剤師会　</t>
  </si>
  <si>
    <t>公益財団法人広島がんセミナー　</t>
  </si>
  <si>
    <t>日本イーライリリー株式会社</t>
  </si>
  <si>
    <t>協和発酵キリン株式会社　</t>
  </si>
  <si>
    <t>琉球大学医学部附属病院</t>
  </si>
  <si>
    <t>愛媛県病院薬剤師会</t>
  </si>
  <si>
    <t>オークラフロンティアホテルつくば</t>
  </si>
  <si>
    <t>大分県中津市民病院</t>
  </si>
  <si>
    <t>一般社団法人　柏市薬剤師会</t>
  </si>
  <si>
    <t>北海道医療大学　薬剤師支援センター</t>
  </si>
  <si>
    <t>慶應義塾大学薬学部</t>
  </si>
  <si>
    <t>埼玉県立がんセンター</t>
  </si>
  <si>
    <t>大阪府におけるがん化学療法に関わる薬剤師の地域リーダー養成研修会</t>
  </si>
  <si>
    <t>ユニコムプラザさがみはら</t>
  </si>
  <si>
    <t>国立がん研究センター東病院会議室　ななはちホール</t>
  </si>
  <si>
    <t>19-001</t>
  </si>
  <si>
    <t>第7回公益財団法人広島がんセミナー先端的がん薬物療法研究会</t>
  </si>
  <si>
    <t>19-002</t>
  </si>
  <si>
    <t>19-003</t>
  </si>
  <si>
    <t>一般社団法人オンコロジー教育推進プロジェクト</t>
  </si>
  <si>
    <t>The 2nd Team Science Oncology Workshop</t>
  </si>
  <si>
    <t>19-004</t>
  </si>
  <si>
    <t>19-005</t>
  </si>
  <si>
    <t>美ら島薬学ネットワーク、持田製薬株式会社、沖縄県薬剤師会、沖縄県病院薬剤師会</t>
  </si>
  <si>
    <t>第12回美ら島薬学ネットワーク</t>
  </si>
  <si>
    <t>沖縄県医師会館</t>
  </si>
  <si>
    <t>19-006</t>
  </si>
  <si>
    <t>19-007</t>
  </si>
  <si>
    <t>19-008</t>
  </si>
  <si>
    <t>一般財団法人 慈山会医学研究所 付属坪井病院</t>
  </si>
  <si>
    <t>ホテル　ハマツ</t>
  </si>
  <si>
    <t>19-009</t>
  </si>
  <si>
    <t>19-010</t>
  </si>
  <si>
    <t>19-011</t>
  </si>
  <si>
    <t>19-012</t>
  </si>
  <si>
    <t>19-013</t>
  </si>
  <si>
    <t>19-014</t>
  </si>
  <si>
    <t>19-015</t>
  </si>
  <si>
    <t>19-016</t>
  </si>
  <si>
    <t>19-017</t>
  </si>
  <si>
    <t>19-018</t>
  </si>
  <si>
    <t>19-019</t>
  </si>
  <si>
    <t>19-020</t>
  </si>
  <si>
    <t>19-021</t>
  </si>
  <si>
    <t>19-022</t>
  </si>
  <si>
    <t>19-023</t>
  </si>
  <si>
    <t>19-024</t>
  </si>
  <si>
    <t>19-025</t>
  </si>
  <si>
    <t>19-026</t>
  </si>
  <si>
    <t>19-027</t>
  </si>
  <si>
    <t>19-028</t>
  </si>
  <si>
    <t>19-029</t>
  </si>
  <si>
    <t>19-030</t>
  </si>
  <si>
    <t>19-031</t>
  </si>
  <si>
    <t>19-032</t>
  </si>
  <si>
    <t>19-033</t>
  </si>
  <si>
    <t>19-034</t>
  </si>
  <si>
    <t>19-035</t>
  </si>
  <si>
    <t>19-036</t>
  </si>
  <si>
    <t>19-037</t>
  </si>
  <si>
    <t>19-038</t>
  </si>
  <si>
    <t>19-039</t>
  </si>
  <si>
    <t>19-040</t>
  </si>
  <si>
    <t>19-041</t>
  </si>
  <si>
    <t>19-042</t>
  </si>
  <si>
    <t>愛知県糖尿病薬物療法研究会</t>
  </si>
  <si>
    <t>19-043</t>
  </si>
  <si>
    <t>19-044</t>
  </si>
  <si>
    <t>19-045</t>
  </si>
  <si>
    <t>19-046</t>
  </si>
  <si>
    <t>19-047</t>
  </si>
  <si>
    <t>19-048</t>
  </si>
  <si>
    <t>19-049</t>
  </si>
  <si>
    <t>19-050</t>
  </si>
  <si>
    <t>19-051</t>
  </si>
  <si>
    <t>平成30年度　第2回がん薬物療法研修会
「乳がんの診断と治療」</t>
  </si>
  <si>
    <t>19-052</t>
  </si>
  <si>
    <t>19-053</t>
  </si>
  <si>
    <t>19-054</t>
  </si>
  <si>
    <t>19-055</t>
  </si>
  <si>
    <t>19-056</t>
  </si>
  <si>
    <t>19-057</t>
  </si>
  <si>
    <t>19-101</t>
  </si>
  <si>
    <t>第32回地域がん治療研修会</t>
  </si>
  <si>
    <t>19-113</t>
  </si>
  <si>
    <t>19-114</t>
  </si>
  <si>
    <t>福岡県病院薬剤師会</t>
  </si>
  <si>
    <t>チームオンコロジー</t>
  </si>
  <si>
    <t>草加薬物療法研究会</t>
  </si>
  <si>
    <t>19-126</t>
  </si>
  <si>
    <t>19-127</t>
  </si>
  <si>
    <t>19-134</t>
  </si>
  <si>
    <t>19-135</t>
  </si>
  <si>
    <t>19-136</t>
  </si>
  <si>
    <t>19-137</t>
  </si>
  <si>
    <t>19-138</t>
  </si>
  <si>
    <t>東京医療センター　緩和ケアセンター</t>
  </si>
  <si>
    <t>東京医療センター　</t>
  </si>
  <si>
    <t>19-139</t>
  </si>
  <si>
    <t>19-140</t>
  </si>
  <si>
    <t>19-142</t>
  </si>
  <si>
    <t>19-143</t>
  </si>
  <si>
    <t>19-144</t>
  </si>
  <si>
    <t>一般社団法人　広島市薬剤師会</t>
  </si>
  <si>
    <t>19-145</t>
  </si>
  <si>
    <t>19-146</t>
  </si>
  <si>
    <t>19-147</t>
  </si>
  <si>
    <t>19-148</t>
  </si>
  <si>
    <t>奈良県立医科大学附属病院</t>
  </si>
  <si>
    <t>福岡大学病院　薬剤部</t>
  </si>
  <si>
    <t>19-152</t>
  </si>
  <si>
    <t>神奈川がん領域均てん化のための勉強会</t>
  </si>
  <si>
    <t>19-153</t>
  </si>
  <si>
    <t>19-154</t>
  </si>
  <si>
    <t>19-155</t>
  </si>
  <si>
    <t>19-156</t>
  </si>
  <si>
    <t>19-157</t>
  </si>
  <si>
    <t>第33回地域がん治療研修会</t>
  </si>
  <si>
    <t>19-158</t>
  </si>
  <si>
    <t>19-159</t>
  </si>
  <si>
    <t>19-160</t>
  </si>
  <si>
    <t>小野薬品工業株式会社　</t>
  </si>
  <si>
    <t>多職種で考えるがんサポーティブケア研究会</t>
  </si>
  <si>
    <t>沖縄県薬剤師会館　研修室1・2</t>
  </si>
  <si>
    <t>19-161</t>
  </si>
  <si>
    <t>19-162</t>
  </si>
  <si>
    <t>札幌東区がん医療薬剤師研究会</t>
  </si>
  <si>
    <t>19-163</t>
  </si>
  <si>
    <t>19-164</t>
  </si>
  <si>
    <t>19-165</t>
  </si>
  <si>
    <t>19-166</t>
  </si>
  <si>
    <t>19-167</t>
  </si>
  <si>
    <t>19-168</t>
  </si>
  <si>
    <t>19-169</t>
  </si>
  <si>
    <t>大分県中津市民病院　2階多目的ホール</t>
  </si>
  <si>
    <t>19-170</t>
  </si>
  <si>
    <t>一般社団法人　足立区薬剤師会</t>
  </si>
  <si>
    <t>北千住マルイ　11階　視聴覚室</t>
  </si>
  <si>
    <t>19-171</t>
  </si>
  <si>
    <t>日本イーライリリー株式会社研究開発本部</t>
  </si>
  <si>
    <t>病院薬剤師と保険薬局薬剤師が一緒に学ぶ経口抗がん薬の薬薬連携</t>
  </si>
  <si>
    <t>日本イーライリリー株式会社神戸本社</t>
  </si>
  <si>
    <t>19-172</t>
  </si>
  <si>
    <t>JPタワーホール＆カンファレンス</t>
  </si>
  <si>
    <t>19-173</t>
  </si>
  <si>
    <t>19-174</t>
  </si>
  <si>
    <t>19-175</t>
  </si>
  <si>
    <t>19-176</t>
  </si>
  <si>
    <t>19-177</t>
  </si>
  <si>
    <t>19-178</t>
  </si>
  <si>
    <t>19-179</t>
  </si>
  <si>
    <t>19-180</t>
  </si>
  <si>
    <t>19-181</t>
  </si>
  <si>
    <t>株式会社　アルカ</t>
  </si>
  <si>
    <t>アルカ新神戸薬局</t>
  </si>
  <si>
    <t>19-182</t>
  </si>
  <si>
    <t>19-183</t>
  </si>
  <si>
    <t>19-184</t>
  </si>
  <si>
    <t>19-185</t>
  </si>
  <si>
    <t>札幌東徳洲会病院　5階　センターホール</t>
  </si>
  <si>
    <t>19-186</t>
  </si>
  <si>
    <t>19-187</t>
  </si>
  <si>
    <t>パピヨン24ガスホール</t>
  </si>
  <si>
    <t>19-188</t>
  </si>
  <si>
    <t>19-189</t>
  </si>
  <si>
    <t>19-190</t>
  </si>
  <si>
    <t>京都薬科大学　</t>
  </si>
  <si>
    <t>第3回 卒後薬剤師セミナー　－ゲノム医療－</t>
  </si>
  <si>
    <t>19-191</t>
  </si>
  <si>
    <t>19-192</t>
  </si>
  <si>
    <t>19-193</t>
  </si>
  <si>
    <t>19-194</t>
  </si>
  <si>
    <t>19-195</t>
  </si>
  <si>
    <t>ホテル1-2-3前橋マーキュリー</t>
  </si>
  <si>
    <t>19-197</t>
  </si>
  <si>
    <t>関西POS薬剤研究会</t>
  </si>
  <si>
    <t>19-198</t>
  </si>
  <si>
    <t>19-199</t>
  </si>
  <si>
    <t>19-200</t>
  </si>
  <si>
    <t>神奈川県がん領域均てん化のための勉強会</t>
  </si>
  <si>
    <t>19-201</t>
  </si>
  <si>
    <t>第8回県南・県西がん専門認定薬剤師セミナー</t>
  </si>
  <si>
    <t>19-202</t>
  </si>
  <si>
    <t>19-203</t>
  </si>
  <si>
    <t>19-204</t>
  </si>
  <si>
    <t>19-205</t>
  </si>
  <si>
    <t>国立がん研究センター東病院　</t>
  </si>
  <si>
    <t>令和元年度　第1回がん薬物療法研修会
「肝胆膵がんの診断と治療」</t>
  </si>
  <si>
    <t>19-206</t>
  </si>
  <si>
    <t>令和元年度　第1回がん薬物療法研修会
「頭頚部がんの診断と治療」</t>
  </si>
  <si>
    <t>19-207</t>
  </si>
  <si>
    <t>令和元年度　第1回がん薬物療法研修会
「がん疼痛治療」</t>
  </si>
  <si>
    <t>19-208</t>
  </si>
  <si>
    <t>令和元年度　第1回がん薬物療法研修会
「医薬品開発における薬剤師の役割」</t>
  </si>
  <si>
    <t>19-209</t>
  </si>
  <si>
    <t>令和元年度　第1回がん薬物療法研修会
「胃がんの診断と治療」</t>
  </si>
  <si>
    <t>19-210</t>
  </si>
  <si>
    <t>令和元年度　第1回がん薬物療法研修会
「大腸がんの診断と治療」</t>
  </si>
  <si>
    <t>19-211</t>
  </si>
  <si>
    <t>令和元年度　第1回がん薬物療法研修会
「血液がんの診断と治療」</t>
  </si>
  <si>
    <t>19-212</t>
  </si>
  <si>
    <t>令和元年度　第1回がん薬物療法研修会
「医療統計学」</t>
  </si>
  <si>
    <t>19-213</t>
  </si>
  <si>
    <t>令和元年度　第1回がん薬物療法研修会
「食道がんの診断と治療」</t>
  </si>
  <si>
    <t>19-214</t>
  </si>
  <si>
    <t>令和元年度　第1回がん薬物療法研修会
「乳癌の治療と薬学的介入」</t>
  </si>
  <si>
    <t>19-215</t>
  </si>
  <si>
    <t>盛岡乳癌治療講演会</t>
  </si>
  <si>
    <t>19-216</t>
  </si>
  <si>
    <t>19-217</t>
  </si>
  <si>
    <t>19-218</t>
  </si>
  <si>
    <t>19-219</t>
  </si>
  <si>
    <t>19-220</t>
  </si>
  <si>
    <t>19-221</t>
  </si>
  <si>
    <t>19-222</t>
  </si>
  <si>
    <t>19-223</t>
  </si>
  <si>
    <t>19-224</t>
  </si>
  <si>
    <t>19-225</t>
  </si>
  <si>
    <t>19-226</t>
  </si>
  <si>
    <t>Oncology Phamacist Seminar 2019　〜1st circular〜</t>
  </si>
  <si>
    <t>TKPガーデンシティ仙台30階</t>
  </si>
  <si>
    <t>19-227</t>
  </si>
  <si>
    <t>19-228</t>
  </si>
  <si>
    <t>19-229</t>
  </si>
  <si>
    <t>19-230</t>
  </si>
  <si>
    <t>19-232</t>
  </si>
  <si>
    <t>19-233</t>
  </si>
  <si>
    <t>19-234</t>
  </si>
  <si>
    <t>19-235</t>
  </si>
  <si>
    <t>独立行政法人地域医療機能推進機構　南海医療センター　</t>
  </si>
  <si>
    <t>19-236</t>
  </si>
  <si>
    <t>19-238</t>
  </si>
  <si>
    <t>19-239</t>
  </si>
  <si>
    <t>19-240</t>
  </si>
  <si>
    <t>第5回薬剤師のための臨床腫瘍薬学セミナー</t>
  </si>
  <si>
    <t>19-241</t>
  </si>
  <si>
    <t>19-242</t>
  </si>
  <si>
    <t>19-243</t>
  </si>
  <si>
    <t>第34回地域がん治療研修会</t>
  </si>
  <si>
    <t>19-244</t>
  </si>
  <si>
    <t>19-245</t>
  </si>
  <si>
    <t>19-246</t>
  </si>
  <si>
    <t>19-247</t>
  </si>
  <si>
    <t>19-248</t>
  </si>
  <si>
    <t>19-249</t>
  </si>
  <si>
    <t>19-250</t>
  </si>
  <si>
    <t>19-251</t>
  </si>
  <si>
    <t>The 3rd Team Science Oncology Workshop</t>
  </si>
  <si>
    <t>19-252</t>
  </si>
  <si>
    <t>TKPガーデンシティPREMIUM仙台西口　7階　7A</t>
  </si>
  <si>
    <t>19-253</t>
  </si>
  <si>
    <t>19-254</t>
  </si>
  <si>
    <t>19-255</t>
  </si>
  <si>
    <t>第14回がん薬物療法認定薬剤師育成セミナー</t>
  </si>
  <si>
    <t>19-256</t>
  </si>
  <si>
    <t>19-257</t>
  </si>
  <si>
    <t>19-258</t>
  </si>
  <si>
    <t>20-001</t>
  </si>
  <si>
    <t>20-002</t>
  </si>
  <si>
    <t>20-003</t>
  </si>
  <si>
    <t>薬学フォーラムゆうき</t>
  </si>
  <si>
    <t>20-004</t>
  </si>
  <si>
    <t>20-005</t>
  </si>
  <si>
    <t>20-006</t>
  </si>
  <si>
    <t>20-007</t>
  </si>
  <si>
    <t>20-008</t>
  </si>
  <si>
    <t>20-009</t>
  </si>
  <si>
    <t>20-010</t>
  </si>
  <si>
    <t>20-011</t>
  </si>
  <si>
    <t>令和元年度第2回がん薬物療法研修会
「発熱性好中球減少、G-CSF、制吐薬適正ガイドライン」</t>
  </si>
  <si>
    <t>20-012</t>
  </si>
  <si>
    <t>令和元年度第2回がん薬物療法研修会
「がん疼痛治療と薬学的介入」</t>
  </si>
  <si>
    <t>20-013</t>
  </si>
  <si>
    <t>令和元年度第2回がん薬物療法研修会
「医療統計学」</t>
  </si>
  <si>
    <t>20-014</t>
  </si>
  <si>
    <t>令和元年度第2回がん薬物療法研修会
「精神腫瘍学」</t>
  </si>
  <si>
    <t>20-015</t>
  </si>
  <si>
    <t>令和元年度第2回がん薬物療法研修会
「大腸がんの診断と治療」</t>
  </si>
  <si>
    <t>20-016</t>
  </si>
  <si>
    <t>令和元年度第2回がん薬物療法研修会
「医薬品開発における薬剤師の役割」</t>
  </si>
  <si>
    <t>20-017</t>
  </si>
  <si>
    <t>令和元年度第2回がん薬物療法研修会
「血液がんの診断と治療」</t>
  </si>
  <si>
    <t>20-018</t>
  </si>
  <si>
    <t>令和元年度第2回がん薬物療法研修会
「食道がんの診断と治療」</t>
  </si>
  <si>
    <t>20-019</t>
  </si>
  <si>
    <t>令和元年度第2回がん薬物療法研修会
「がん患者にかかわる感染対策」</t>
  </si>
  <si>
    <t>20-020</t>
  </si>
  <si>
    <t>令和元年度第2回がん薬物療法研修会
「胃がんの診断と治療」</t>
  </si>
  <si>
    <t>20-021</t>
  </si>
  <si>
    <t>令和元年度第2回がん薬物療法研修会
「乳がんの診断と治療」</t>
  </si>
  <si>
    <t>20-022</t>
  </si>
  <si>
    <t>令和元年度第2回がん薬物療法研修会
「肝胆膵がんの診断と治療」</t>
  </si>
  <si>
    <t>20-023</t>
  </si>
  <si>
    <t>令和元年度第2回がん薬物療法研修会
「肺がんの診断と治療」</t>
  </si>
  <si>
    <t>20-024</t>
  </si>
  <si>
    <t>令和元年度第2回がん薬物療法研修会
「頭頚部がんの治療と薬学的介入」</t>
  </si>
  <si>
    <t>20-025</t>
  </si>
  <si>
    <t>20-026</t>
  </si>
  <si>
    <t>20-027</t>
  </si>
  <si>
    <t>20-028</t>
  </si>
  <si>
    <t>20-029</t>
  </si>
  <si>
    <t>20-030</t>
  </si>
  <si>
    <t>20-031</t>
  </si>
  <si>
    <t>20-032</t>
  </si>
  <si>
    <t>20-035</t>
  </si>
  <si>
    <t>20-036</t>
  </si>
  <si>
    <t>20-037</t>
  </si>
  <si>
    <t>国立がん研究センター中央病院　薬剤部講義研修
令和元年度　がん専門薬剤師研修事業　
「胃癌（外科治療 ）」</t>
  </si>
  <si>
    <t>20-038</t>
  </si>
  <si>
    <t>国立がん研究センター中央病院　薬剤部講義研修
令和元年度　がん専門薬剤師研修事業　
「食道癌（外科治療）」</t>
  </si>
  <si>
    <t>20-039</t>
  </si>
  <si>
    <t>20-040</t>
  </si>
  <si>
    <t>20-041</t>
  </si>
  <si>
    <t>20-042</t>
  </si>
  <si>
    <t>20-043</t>
  </si>
  <si>
    <t>20-044</t>
  </si>
  <si>
    <t>20-045</t>
  </si>
  <si>
    <t>20-046</t>
  </si>
  <si>
    <t>20-047</t>
  </si>
  <si>
    <t>20-048</t>
  </si>
  <si>
    <t>20-049</t>
  </si>
  <si>
    <t>20-050</t>
  </si>
  <si>
    <t>20-051</t>
  </si>
  <si>
    <t>20-052</t>
  </si>
  <si>
    <t>20-053</t>
  </si>
  <si>
    <t>20-054</t>
  </si>
  <si>
    <t>20-055</t>
  </si>
  <si>
    <t>20-056</t>
  </si>
  <si>
    <t>20-057</t>
  </si>
  <si>
    <t>20-058</t>
  </si>
  <si>
    <t>20-059</t>
  </si>
  <si>
    <t>20-060</t>
  </si>
  <si>
    <t>20-061</t>
  </si>
  <si>
    <t>20-062</t>
  </si>
  <si>
    <t>20-064</t>
  </si>
  <si>
    <t>20-065</t>
  </si>
  <si>
    <t>20-066</t>
  </si>
  <si>
    <t>20-067</t>
  </si>
  <si>
    <t>20-068</t>
  </si>
  <si>
    <t>第15回県央がん専門・認定薬剤師セミナー</t>
  </si>
  <si>
    <t>20-069</t>
  </si>
  <si>
    <t>20-070</t>
  </si>
  <si>
    <t>第9回尾張三河泌尿器腫瘍研究会</t>
  </si>
  <si>
    <t>20-071</t>
  </si>
  <si>
    <t>20-072</t>
  </si>
  <si>
    <t>20-073</t>
  </si>
  <si>
    <t>職場における抗がん薬曝露リスク</t>
  </si>
  <si>
    <t>20-074</t>
  </si>
  <si>
    <t>20-075</t>
  </si>
  <si>
    <t>20-076</t>
  </si>
  <si>
    <t>20-077</t>
  </si>
  <si>
    <t>20-078</t>
  </si>
  <si>
    <t>20-079</t>
  </si>
  <si>
    <t>20-082</t>
  </si>
  <si>
    <t>20-084</t>
  </si>
  <si>
    <t>20-085</t>
  </si>
  <si>
    <t>20-086</t>
  </si>
  <si>
    <t>20-087</t>
  </si>
  <si>
    <t>20-089</t>
  </si>
  <si>
    <t>Cancer Support Therapy for Pharmacist</t>
  </si>
  <si>
    <t>20-090</t>
  </si>
  <si>
    <t>20-091</t>
  </si>
  <si>
    <t>20-093</t>
  </si>
  <si>
    <t>北海道医療大学薬剤師支援センター</t>
  </si>
  <si>
    <t>20-096</t>
  </si>
  <si>
    <t>20-098</t>
  </si>
  <si>
    <t>20-106</t>
  </si>
  <si>
    <t>オンたまの会</t>
  </si>
  <si>
    <t>第6回オンたまの会</t>
  </si>
  <si>
    <t>20-107</t>
  </si>
  <si>
    <t>20-108</t>
  </si>
  <si>
    <t>20-109</t>
  </si>
  <si>
    <t>令和2年度 第1回神奈川がん薬物療法・専門薬剤師セミナー</t>
  </si>
  <si>
    <t>20-110</t>
  </si>
  <si>
    <t>20-111</t>
  </si>
  <si>
    <t>20-112</t>
  </si>
  <si>
    <t>20-113</t>
  </si>
  <si>
    <t>北里大学病院</t>
  </si>
  <si>
    <t>20-114</t>
  </si>
  <si>
    <t>20-115</t>
  </si>
  <si>
    <t>20-116</t>
  </si>
  <si>
    <t>20-117</t>
  </si>
  <si>
    <t>20-118</t>
  </si>
  <si>
    <t>20-119</t>
  </si>
  <si>
    <t>20-120</t>
  </si>
  <si>
    <t>20-121</t>
  </si>
  <si>
    <t>20-122</t>
  </si>
  <si>
    <t>20-123</t>
  </si>
  <si>
    <t>札幌東徳洲会病院／札幌東区がん医療薬剤師研究会</t>
  </si>
  <si>
    <t>20-124</t>
  </si>
  <si>
    <t>第35回がん治療研修会</t>
  </si>
  <si>
    <t>20-125</t>
  </si>
  <si>
    <t>松山大学大学院医療薬学研究科</t>
  </si>
  <si>
    <t>松山大学大学院医療薬学研究科　がんプロ第6回公開講座</t>
  </si>
  <si>
    <t>20-126</t>
  </si>
  <si>
    <t>20-127</t>
  </si>
  <si>
    <t>20-128</t>
  </si>
  <si>
    <t>20-129</t>
  </si>
  <si>
    <t>20-130</t>
  </si>
  <si>
    <t>第10回　埼玉県立がんセンター　がん薬薬連携シンポジウム</t>
  </si>
  <si>
    <t>埼玉県立がんセンター4　階講堂（オンライン会議システムによるWEB配信も予定）</t>
  </si>
  <si>
    <t>20-131</t>
  </si>
  <si>
    <t>横浜医療センター</t>
  </si>
  <si>
    <t>20-132</t>
  </si>
  <si>
    <t>20-133</t>
  </si>
  <si>
    <t>20-134</t>
  </si>
  <si>
    <t>20-135</t>
  </si>
  <si>
    <t>20-136</t>
  </si>
  <si>
    <t>20-137</t>
  </si>
  <si>
    <t>20-139</t>
  </si>
  <si>
    <t>令和2年度第1回オンコロジー研修会</t>
  </si>
  <si>
    <t>20-140</t>
  </si>
  <si>
    <t>20-141</t>
  </si>
  <si>
    <t>20-142</t>
  </si>
  <si>
    <t>20-143</t>
  </si>
  <si>
    <t>20-144</t>
  </si>
  <si>
    <t>一般社団法人広島市薬剤師会</t>
  </si>
  <si>
    <t>20-145</t>
  </si>
  <si>
    <t>21-001</t>
  </si>
  <si>
    <t>21-003</t>
  </si>
  <si>
    <t>21-004</t>
  </si>
  <si>
    <t>21-005</t>
  </si>
  <si>
    <t>HER2 Therapy Updates Web Seminar</t>
  </si>
  <si>
    <t>21-006</t>
  </si>
  <si>
    <t>京都薬科大学</t>
  </si>
  <si>
    <t>第6回 市民公開講座「放射線治療」</t>
  </si>
  <si>
    <t>21-007</t>
  </si>
  <si>
    <t>21-008</t>
  </si>
  <si>
    <t>令和3 年 北里大学病院薬剤部 がん薬物療法の均てん化勉強会　第2 回 がん薬物療法と抗がん剤の基礎知識（後編）</t>
  </si>
  <si>
    <t>21-009</t>
  </si>
  <si>
    <t>令和3年 北里大学病院薬剤部 がん薬物療法の均てん化勉強会　第3 回 抗がん剤調製時の注意と曝露対策</t>
  </si>
  <si>
    <t>21-010</t>
  </si>
  <si>
    <t>令和3年 北里大学病院薬剤部 がん薬物療法の均てん化勉強会　第4回 症状から診る抗がん剤の副作用とその対策（前編）</t>
  </si>
  <si>
    <t>21-011</t>
  </si>
  <si>
    <t>令和3年 北里大学病院薬剤部 がん薬物療法の均てん化勉強会　第5回 症状から診る抗がん剤の副作用とその対策（後編）</t>
  </si>
  <si>
    <t>21-012</t>
  </si>
  <si>
    <t>令和3年 北里大学病院薬剤部 がん薬物療法の均てん化勉強会　第6回 緩和・疼痛ケアの高度薬学管理（概論）</t>
  </si>
  <si>
    <t>21-013</t>
  </si>
  <si>
    <t>令和3年 北里大学病院薬剤部 がん薬物療法の均てん化勉強会　第7回 緩和・疼痛ケアの高度薬学管理（各論）</t>
  </si>
  <si>
    <t>21-015</t>
  </si>
  <si>
    <t>令和3年 北里大学病院薬剤部 がん薬物療法の均てん化勉強会　第9回 症例報告の基本とがんの薬学管理の一例</t>
  </si>
  <si>
    <t>21-016</t>
  </si>
  <si>
    <t>令和3年 北里大学病院薬剤部 がん薬物療法の均てん化勉強会　10 回 外来化学療法の薬学管理と症例報告のまとめ</t>
  </si>
  <si>
    <t>21-017</t>
  </si>
  <si>
    <t>21-019</t>
  </si>
  <si>
    <t>21-020</t>
  </si>
  <si>
    <t>21-021</t>
  </si>
  <si>
    <t>21-022</t>
  </si>
  <si>
    <t>21-023</t>
  </si>
  <si>
    <t>国立がん研究センター東病院</t>
  </si>
  <si>
    <t>21-024</t>
  </si>
  <si>
    <t>21-025</t>
  </si>
  <si>
    <t>21-026</t>
  </si>
  <si>
    <t>21-027</t>
  </si>
  <si>
    <t>21-028</t>
  </si>
  <si>
    <t>21-029</t>
  </si>
  <si>
    <t>21-030</t>
  </si>
  <si>
    <t>令和2年度 第2回神奈川がん薬物療法・専門薬剤師セミナー</t>
  </si>
  <si>
    <t>21-031</t>
  </si>
  <si>
    <t>21-032</t>
  </si>
  <si>
    <t>第36回がん治療研修会</t>
  </si>
  <si>
    <t>21-033</t>
  </si>
  <si>
    <t>岩手県病院薬剤師会</t>
  </si>
  <si>
    <t>令和2年度岩手県病院薬剤師会　第1回がん・緩和セミナー</t>
  </si>
  <si>
    <t>21-034</t>
  </si>
  <si>
    <t>21-035</t>
  </si>
  <si>
    <t>21-036</t>
  </si>
  <si>
    <t>21-037</t>
  </si>
  <si>
    <t>松山大学大学院医療薬学研究科　がんプロ第7 回公開講座　
松山大学薬学部　第21回卒後教育講座</t>
  </si>
  <si>
    <t>21-038</t>
  </si>
  <si>
    <t>21-039</t>
  </si>
  <si>
    <t>服薬ケア研究会</t>
  </si>
  <si>
    <t>極める！ハイリスク薬連続講座
抗悪性腫瘍薬（１）－がん治療総論～代謝拮抗薬の基礎－</t>
  </si>
  <si>
    <t>21-040</t>
  </si>
  <si>
    <t>21-041</t>
  </si>
  <si>
    <t>大分県病院薬剤師会</t>
  </si>
  <si>
    <t>令和2年度 第2回大分県病院薬剤師会オンコロジー研修会</t>
  </si>
  <si>
    <t>21-042</t>
  </si>
  <si>
    <t>広島県病院薬剤師会東支部　第10回がんセミナー</t>
  </si>
  <si>
    <t>21-043</t>
  </si>
  <si>
    <t>21-044</t>
  </si>
  <si>
    <t>国立病院機構横浜医療センター</t>
  </si>
  <si>
    <t>21-045</t>
  </si>
  <si>
    <t>21-046</t>
  </si>
  <si>
    <t>バーチャル・ワークショップin Aichi
病院薬剤師と保険薬局薬剤師が一緒に学ぶ経口抗がん薬の薬薬連携</t>
  </si>
  <si>
    <t>21-047</t>
  </si>
  <si>
    <t>21-048</t>
  </si>
  <si>
    <t>21-049</t>
  </si>
  <si>
    <t>21-050</t>
  </si>
  <si>
    <t>神奈川県病院薬剤師会</t>
  </si>
  <si>
    <t>令和3年度　第1回神奈川がん薬物療法・専門薬剤師セミナー</t>
  </si>
  <si>
    <t>21-051</t>
  </si>
  <si>
    <t>川内薬剤師会/鹿児島県病院薬剤師会</t>
  </si>
  <si>
    <t>がんトータルケアセミナー ～他職種でケアする副作用対策～</t>
  </si>
  <si>
    <t>21-052</t>
  </si>
  <si>
    <t>Breast Cancer Web Conference</t>
  </si>
  <si>
    <t>21-053</t>
  </si>
  <si>
    <t>札幌東区がん医療薬剤師研究会　第4回勉強会</t>
  </si>
  <si>
    <t>21-054</t>
  </si>
  <si>
    <t>令和3年度　第1回神奈川がん薬物療法・専門薬剤師ワークショップ</t>
  </si>
  <si>
    <t>21-055</t>
  </si>
  <si>
    <t>令和3年度　第2回神奈川がん薬物療法・専門薬剤師セミナー</t>
  </si>
  <si>
    <t>21-056</t>
  </si>
  <si>
    <t>令和3年度　第2回神奈川がん薬物療法・専門薬剤師ワークショップ</t>
  </si>
  <si>
    <t>令和3年度　第3回神奈川がん薬物療法・専門薬剤師セミナー</t>
  </si>
  <si>
    <t>令和3年度　第3回神奈川がん薬物療法・専門薬剤師ワークショップ</t>
  </si>
  <si>
    <t>21-059</t>
  </si>
  <si>
    <t>21-060</t>
  </si>
  <si>
    <t>国立病院機構横浜医療センター薬剤部・化学療法室</t>
  </si>
  <si>
    <t>21-061</t>
  </si>
  <si>
    <t>一般社団法人　服薬ケア医療学会</t>
  </si>
  <si>
    <t>極める！ハイリスク薬連続講座
抗悪性腫瘍薬（2）－代謝拮抗薬の基礎－</t>
  </si>
  <si>
    <t>21-062</t>
  </si>
  <si>
    <t>一般社団法人 日本がんサポーティブケア学会</t>
  </si>
  <si>
    <t>第6 回日本がんサポーティブケア学会学術集会
学術セミナー4
症状から系統的に学ぶ
非特異的かつ曖昧な症状から始まる免疫関連有害事象へのアプローチ</t>
  </si>
  <si>
    <t>履修単位の対象となる講習会（研修会）一覧</t>
  </si>
  <si>
    <t>１　JASPOが主催する講習会</t>
    <phoneticPr fontId="2"/>
  </si>
  <si>
    <t>３　JASPOが認めている他団体の講習会（学会・学術大会以外）</t>
    <rPh sb="13" eb="16">
      <t>タダンタイ</t>
    </rPh>
    <rPh sb="17" eb="20">
      <t>コウシュウカイ</t>
    </rPh>
    <phoneticPr fontId="2"/>
  </si>
  <si>
    <t>　（プログラムの添付は不要。）</t>
    <phoneticPr fontId="2"/>
  </si>
  <si>
    <t>名   称</t>
  </si>
  <si>
    <t>開催年</t>
  </si>
  <si>
    <t>単位数</t>
  </si>
  <si>
    <t xml:space="preserve">学術大会 </t>
  </si>
  <si>
    <t>20単位</t>
    <rPh sb="2" eb="4">
      <t>タンイ</t>
    </rPh>
    <phoneticPr fontId="2"/>
  </si>
  <si>
    <t>10単位</t>
    <rPh sb="2" eb="4">
      <t>タンイ</t>
    </rPh>
    <phoneticPr fontId="2"/>
  </si>
  <si>
    <t>6単位</t>
    <rPh sb="1" eb="3">
      <t>タンイ</t>
    </rPh>
    <phoneticPr fontId="2"/>
  </si>
  <si>
    <t>地域医療連携セミナー</t>
  </si>
  <si>
    <t>臨床研究セミナー</t>
  </si>
  <si>
    <t>5単位</t>
    <rPh sb="1" eb="3">
      <t>タンイ</t>
    </rPh>
    <phoneticPr fontId="2"/>
  </si>
  <si>
    <t>20単位</t>
  </si>
  <si>
    <t>↓ここは公表しません</t>
    <rPh sb="4" eb="6">
      <t>コウヒョウ</t>
    </rPh>
    <phoneticPr fontId="2"/>
  </si>
  <si>
    <t>主催団体名</t>
    <rPh sb="0" eb="5">
      <t>シュサイダンタイメイ</t>
    </rPh>
    <phoneticPr fontId="2"/>
  </si>
  <si>
    <t>申請可能単位数</t>
    <rPh sb="0" eb="2">
      <t>シンセイ</t>
    </rPh>
    <rPh sb="2" eb="4">
      <t>カノウ</t>
    </rPh>
    <rPh sb="4" eb="7">
      <t>タンイスウ</t>
    </rPh>
    <rPh sb="6" eb="7">
      <t>スウ</t>
    </rPh>
    <phoneticPr fontId="2"/>
  </si>
  <si>
    <t>集合時の開催日数</t>
    <rPh sb="0" eb="3">
      <t>シュウゴウジ</t>
    </rPh>
    <rPh sb="4" eb="6">
      <t>カイサイ</t>
    </rPh>
    <rPh sb="6" eb="8">
      <t>ニッスウ</t>
    </rPh>
    <phoneticPr fontId="2"/>
  </si>
  <si>
    <t xml:space="preserve">日本薬学会年会 </t>
  </si>
  <si>
    <t>12単位</t>
    <rPh sb="2" eb="4">
      <t>タンイ</t>
    </rPh>
    <phoneticPr fontId="2"/>
  </si>
  <si>
    <t>9単位</t>
    <rPh sb="1" eb="3">
      <t>タンイ</t>
    </rPh>
    <phoneticPr fontId="2"/>
  </si>
  <si>
    <t>3日間</t>
  </si>
  <si>
    <t>最大12単位まで</t>
    <rPh sb="0" eb="2">
      <t>サイダイ</t>
    </rPh>
    <rPh sb="4" eb="6">
      <t>タンイ</t>
    </rPh>
    <phoneticPr fontId="2"/>
  </si>
  <si>
    <t>2日間</t>
  </si>
  <si>
    <t>東海・北陸ブロック：1日間
その他：2日間</t>
    <rPh sb="0" eb="2">
      <t>トウカイ</t>
    </rPh>
    <rPh sb="3" eb="5">
      <t>ホクリク</t>
    </rPh>
    <rPh sb="11" eb="12">
      <t>ニチ</t>
    </rPh>
    <rPh sb="12" eb="13">
      <t>カン</t>
    </rPh>
    <rPh sb="16" eb="17">
      <t>タ</t>
    </rPh>
    <rPh sb="19" eb="21">
      <t>ニチカン</t>
    </rPh>
    <phoneticPr fontId="2"/>
  </si>
  <si>
    <t>3単位</t>
    <rPh sb="1" eb="3">
      <t>タンイ</t>
    </rPh>
    <phoneticPr fontId="2"/>
  </si>
  <si>
    <t>1日間</t>
  </si>
  <si>
    <t>最大18単位まで</t>
    <rPh sb="0" eb="2">
      <t>サイダイ</t>
    </rPh>
    <rPh sb="4" eb="6">
      <t>タンイ</t>
    </rPh>
    <phoneticPr fontId="2"/>
  </si>
  <si>
    <t xml:space="preserve">日本アプライド・セラピューティクス学会 学術大会 </t>
    <phoneticPr fontId="2"/>
  </si>
  <si>
    <t>4日間</t>
  </si>
  <si>
    <t>日本臨床腫瘍学会</t>
  </si>
  <si>
    <t>（プログラムの添付不要）</t>
    <phoneticPr fontId="2"/>
  </si>
  <si>
    <t xml:space="preserve">がん専門薬剤師集中教育講座 </t>
  </si>
  <si>
    <t xml:space="preserve">日本病院薬剤師会/日本医療薬学会　共催 </t>
    <phoneticPr fontId="2"/>
  </si>
  <si>
    <t>最大20単位まで</t>
    <rPh sb="0" eb="2">
      <t>サイダイ</t>
    </rPh>
    <rPh sb="4" eb="6">
      <t>タンイ</t>
    </rPh>
    <phoneticPr fontId="2"/>
  </si>
  <si>
    <t>日本臨床腫瘍学会教育セミナー 
（A セッション、Bセッション）</t>
    <phoneticPr fontId="2"/>
  </si>
  <si>
    <t>A 2日間
B 1日間</t>
    <rPh sb="3" eb="5">
      <t>ニチカン</t>
    </rPh>
    <rPh sb="9" eb="11">
      <t>ニチカン</t>
    </rPh>
    <phoneticPr fontId="2"/>
  </si>
  <si>
    <t xml:space="preserve">日本癌治療学会教育セミナー 
日本癌治療学会アップデート教育コース
メディカルスタッフセミナー </t>
    <phoneticPr fontId="2"/>
  </si>
  <si>
    <t>日本緩和医療学会教育セミナー
緩和ケア基礎セミナー</t>
    <phoneticPr fontId="2"/>
  </si>
  <si>
    <t>日本緩和医療学会</t>
  </si>
  <si>
    <t>最大10単位まで</t>
    <rPh sb="0" eb="2">
      <t>サイダイ</t>
    </rPh>
    <rPh sb="4" eb="6">
      <t>タンイ</t>
    </rPh>
    <phoneticPr fontId="2"/>
  </si>
  <si>
    <t>日本緩和医療薬学会教育セミナー</t>
  </si>
  <si>
    <t xml:space="preserve">日本緩和医療薬学会 </t>
  </si>
  <si>
    <t>最大30単位まで</t>
    <rPh sb="0" eb="2">
      <t>サイダイ</t>
    </rPh>
    <rPh sb="4" eb="6">
      <t>タンイ</t>
    </rPh>
    <phoneticPr fontId="2"/>
  </si>
  <si>
    <t>疼痛緩和のための医療用麻薬適正使用推進講習会</t>
  </si>
  <si>
    <t>厚生労働省</t>
  </si>
  <si>
    <t>最大6単位まで</t>
    <rPh sb="0" eb="2">
      <t>サイダイ</t>
    </rPh>
    <rPh sb="3" eb="5">
      <t>タンイ</t>
    </rPh>
    <phoneticPr fontId="2"/>
  </si>
  <si>
    <t>オンコロジーセミナー</t>
  </si>
  <si>
    <t xml:space="preserve">がん医療研修機構 </t>
  </si>
  <si>
    <t>臨床腫瘍夏期セミナー</t>
  </si>
  <si>
    <t xml:space="preserve">東京がん化学療法研究会 </t>
  </si>
  <si>
    <t xml:space="preserve">日本薬剤師研修センター  </t>
  </si>
  <si>
    <t>受講証にセミナーコードとして「１９C0801」となっている場合は、「１９C０８０２」として申請してください</t>
    <rPh sb="0" eb="3">
      <t>ジュコウショウ</t>
    </rPh>
    <rPh sb="29" eb="31">
      <t>バアイ</t>
    </rPh>
    <rPh sb="45" eb="47">
      <t>シンセイ</t>
    </rPh>
    <phoneticPr fontId="2"/>
  </si>
  <si>
    <t>【対象となる講習会(研修会)の種類】</t>
    <rPh sb="15" eb="17">
      <t>シュルイ</t>
    </rPh>
    <phoneticPr fontId="2"/>
  </si>
  <si>
    <t>【その他の条件】</t>
    <rPh sb="3" eb="4">
      <t>タ</t>
    </rPh>
    <rPh sb="5" eb="7">
      <t>ジョウケン</t>
    </rPh>
    <phoneticPr fontId="2"/>
  </si>
  <si>
    <t>【申請に必要な単位数】</t>
    <rPh sb="1" eb="3">
      <t>シンセイ</t>
    </rPh>
    <rPh sb="4" eb="6">
      <t>ヒツヨウ</t>
    </rPh>
    <rPh sb="7" eb="10">
      <t>タンイスウ</t>
    </rPh>
    <phoneticPr fontId="2"/>
  </si>
  <si>
    <t xml:space="preserve">単位取得時にJASPOの会員／非会員であるかどうかは問いません。  </t>
    <phoneticPr fontId="2"/>
  </si>
  <si>
    <t>　　　↓「シート1」から、申請したい講習会の「研修単位コード」を探し、コピーして貼り付けてください。</t>
    <rPh sb="13" eb="15">
      <t>シンセイ</t>
    </rPh>
    <rPh sb="18" eb="21">
      <t>コウシュウカイ</t>
    </rPh>
    <rPh sb="23" eb="27">
      <t>ケンシュウタンイ</t>
    </rPh>
    <rPh sb="32" eb="33">
      <t>サガ</t>
    </rPh>
    <rPh sb="40" eb="41">
      <t>ハ</t>
    </rPh>
    <rPh sb="42" eb="43">
      <t>ツ</t>
    </rPh>
    <phoneticPr fontId="2"/>
  </si>
  <si>
    <t>　　　↓</t>
    <phoneticPr fontId="2"/>
  </si>
  <si>
    <t>※提出用シートではありません。
※色付きのセルのみ入力可能</t>
    <rPh sb="1" eb="3">
      <t>テイシュツ</t>
    </rPh>
    <rPh sb="3" eb="4">
      <t>ヨウ</t>
    </rPh>
    <rPh sb="17" eb="19">
      <t>イロツ</t>
    </rPh>
    <rPh sb="25" eb="27">
      <t>ニュウリョク</t>
    </rPh>
    <rPh sb="27" eb="29">
      <t>カノウ</t>
    </rPh>
    <phoneticPr fontId="2"/>
  </si>
  <si>
    <t>　　　↓「シート２」から、申請したい講習会の「研修単位コード」を探し、コピーして貼り付けてください。</t>
    <rPh sb="13" eb="15">
      <t>シンセイ</t>
    </rPh>
    <rPh sb="18" eb="21">
      <t>コウシュウカイ</t>
    </rPh>
    <rPh sb="23" eb="27">
      <t>ケンシュウタンイ</t>
    </rPh>
    <rPh sb="32" eb="33">
      <t>サガ</t>
    </rPh>
    <rPh sb="40" eb="41">
      <t>ハ</t>
    </rPh>
    <rPh sb="42" eb="43">
      <t>ツ</t>
    </rPh>
    <phoneticPr fontId="2"/>
  </si>
  <si>
    <t>　　　↓参加証No.や受付IDはわかる範囲でご記入ください。</t>
    <rPh sb="4" eb="7">
      <t>サンカショウ</t>
    </rPh>
    <rPh sb="11" eb="13">
      <t>ウケツケ</t>
    </rPh>
    <rPh sb="19" eb="21">
      <t>ハンイ</t>
    </rPh>
    <rPh sb="23" eb="25">
      <t>キニュウ</t>
    </rPh>
    <phoneticPr fontId="2"/>
  </si>
  <si>
    <t>*必須</t>
    <rPh sb="1" eb="3">
      <t>ヒッス</t>
    </rPh>
    <phoneticPr fontId="2"/>
  </si>
  <si>
    <r>
      <t>　　　↓</t>
    </r>
    <r>
      <rPr>
        <sz val="9"/>
        <color rgb="FFFF0000"/>
        <rFont val="BIZ UDPゴシック"/>
        <family val="3"/>
        <charset val="128"/>
      </rPr>
      <t>「研修単位コード」セルの「切り取り」やセルの挿入の操作は行なわないでください。情報が上手く反映されなくなります。</t>
    </r>
  </si>
  <si>
    <r>
      <t>　　　↓</t>
    </r>
    <r>
      <rPr>
        <sz val="9"/>
        <color rgb="FFFF0000"/>
        <rFont val="BIZ UDPゴシック"/>
        <family val="3"/>
        <charset val="128"/>
      </rPr>
      <t>「研修単位コード」セルの「切り取り」やセルの挿入の操作は行なわないでください。情報が上手く反映されなくなります。</t>
    </r>
    <rPh sb="26" eb="28">
      <t>ソウニュウ</t>
    </rPh>
    <rPh sb="43" eb="45">
      <t>ジョウホウ</t>
    </rPh>
    <rPh sb="46" eb="48">
      <t>ウマ</t>
    </rPh>
    <rPh sb="49" eb="51">
      <t>ハンエイ</t>
    </rPh>
    <phoneticPr fontId="2"/>
  </si>
  <si>
    <t>(入力できない場合は、5の手入力欄に）</t>
    <rPh sb="7" eb="9">
      <t>バアイ</t>
    </rPh>
    <phoneticPr fontId="2"/>
  </si>
  <si>
    <t>　　　↓「シート３-1」から、申請したい講習会の「研修単位コード」を探し、コピーして貼り付けてください。</t>
    <rPh sb="15" eb="17">
      <t>シンセイ</t>
    </rPh>
    <rPh sb="20" eb="23">
      <t>コウシュウカイ</t>
    </rPh>
    <rPh sb="25" eb="29">
      <t>ケンシュウタンイ</t>
    </rPh>
    <rPh sb="34" eb="35">
      <t>サガ</t>
    </rPh>
    <rPh sb="42" eb="43">
      <t>ハ</t>
    </rPh>
    <rPh sb="44" eb="45">
      <t>ツ</t>
    </rPh>
    <phoneticPr fontId="2"/>
  </si>
  <si>
    <t>　　　↓「シート３-2」から、申請したい講習会の「研修単位コード」を探し、コピーして貼り付けてください。</t>
    <rPh sb="15" eb="17">
      <t>シンセイ</t>
    </rPh>
    <rPh sb="20" eb="23">
      <t>コウシュウカイ</t>
    </rPh>
    <rPh sb="25" eb="29">
      <t>ケンシュウタンイ</t>
    </rPh>
    <rPh sb="34" eb="35">
      <t>サガ</t>
    </rPh>
    <rPh sb="42" eb="43">
      <t>ハ</t>
    </rPh>
    <rPh sb="44" eb="45">
      <t>ツ</t>
    </rPh>
    <phoneticPr fontId="2"/>
  </si>
  <si>
    <t>JASPOEssential Seminar２０２０&lt;X-Program&gt;【LIVEおよび録画配信】</t>
    <rPh sb="45" eb="47">
      <t>ロクガ</t>
    </rPh>
    <rPh sb="47" eb="49">
      <t>ハイシン</t>
    </rPh>
    <phoneticPr fontId="2"/>
  </si>
  <si>
    <t>東海ブロック
北陸ブロック
：3単位
上記以外：6単位</t>
    <rPh sb="0" eb="2">
      <t>トウカイ</t>
    </rPh>
    <rPh sb="7" eb="9">
      <t>ホクリク</t>
    </rPh>
    <rPh sb="16" eb="18">
      <t>タンイ</t>
    </rPh>
    <rPh sb="20" eb="22">
      <t>ジョウキ</t>
    </rPh>
    <rPh sb="22" eb="24">
      <t>イガイ</t>
    </rPh>
    <rPh sb="26" eb="28">
      <t>タンイ</t>
    </rPh>
    <phoneticPr fontId="2"/>
  </si>
  <si>
    <t>単位登録シート</t>
    <rPh sb="0" eb="2">
      <t>タンイ</t>
    </rPh>
    <rPh sb="2" eb="4">
      <t>トウロク</t>
    </rPh>
    <phoneticPr fontId="2"/>
  </si>
  <si>
    <t>※参加証、受講証の写し（A4用紙にコピー）は、このシートの番号順に並べ、No.を振ってください。</t>
    <rPh sb="1" eb="4">
      <t>サンカショウ</t>
    </rPh>
    <rPh sb="9" eb="10">
      <t>ウツ</t>
    </rPh>
    <rPh sb="14" eb="16">
      <t>ヨウシ</t>
    </rPh>
    <rPh sb="29" eb="31">
      <t>バンゴウ</t>
    </rPh>
    <rPh sb="31" eb="32">
      <t>ジュン</t>
    </rPh>
    <rPh sb="33" eb="34">
      <t>ナラ</t>
    </rPh>
    <phoneticPr fontId="2"/>
  </si>
  <si>
    <t>通し番号用</t>
    <rPh sb="0" eb="1">
      <t>トオ</t>
    </rPh>
    <rPh sb="2" eb="4">
      <t>バンゴウ</t>
    </rPh>
    <rPh sb="4" eb="5">
      <t>ヨウ</t>
    </rPh>
    <phoneticPr fontId="2"/>
  </si>
  <si>
    <t>一覧表示用</t>
    <rPh sb="0" eb="2">
      <t>イチラン</t>
    </rPh>
    <rPh sb="2" eb="5">
      <t>ヒョウジヨウ</t>
    </rPh>
    <phoneticPr fontId="2"/>
  </si>
  <si>
    <t>参照用</t>
    <rPh sb="0" eb="3">
      <t>サンショウヨウ</t>
    </rPh>
    <phoneticPr fontId="2"/>
  </si>
  <si>
    <t>21Y1301E</t>
  </si>
  <si>
    <t>主催団体</t>
  </si>
  <si>
    <t>21Y１４０１E</t>
  </si>
  <si>
    <t>JASPO教育研修委員会</t>
    <rPh sb="5" eb="12">
      <t>キョウイクケンシュウイインカイ</t>
    </rPh>
    <phoneticPr fontId="2"/>
  </si>
  <si>
    <t>JASPO認定制度委員会</t>
    <rPh sb="5" eb="12">
      <t>ニンテイセイドイインカイ</t>
    </rPh>
    <phoneticPr fontId="2"/>
  </si>
  <si>
    <t>JASPO地域医療連携委員会</t>
    <phoneticPr fontId="2"/>
  </si>
  <si>
    <t>JASPO臨床研究委員会</t>
    <rPh sb="5" eb="12">
      <t>リンショウケンキュウイインカイ</t>
    </rPh>
    <phoneticPr fontId="2"/>
  </si>
  <si>
    <t>JASPO実地研修委員会</t>
    <rPh sb="5" eb="9">
      <t>ジッチケンシュウ</t>
    </rPh>
    <rPh sb="9" eb="12">
      <t>イインカイ</t>
    </rPh>
    <phoneticPr fontId="2"/>
  </si>
  <si>
    <t>60単位以上、
120単位まで</t>
    <rPh sb="2" eb="4">
      <t>タンイ</t>
    </rPh>
    <rPh sb="4" eb="6">
      <t>イジョウ</t>
    </rPh>
    <rPh sb="11" eb="13">
      <t>タンイ</t>
    </rPh>
    <phoneticPr fontId="2"/>
  </si>
  <si>
    <t>　　　↓参加証No.はわかる範囲でご記入ください。</t>
    <rPh sb="4" eb="7">
      <t>サンカショウ</t>
    </rPh>
    <rPh sb="14" eb="16">
      <t>ハンイ</t>
    </rPh>
    <rPh sb="18" eb="20">
      <t>キニュウ</t>
    </rPh>
    <phoneticPr fontId="2"/>
  </si>
  <si>
    <t>令和2年度がん専門薬剤師集中教育講座（全4回）【オンデマンド】</t>
    <rPh sb="0" eb="2">
      <t>レイワ</t>
    </rPh>
    <rPh sb="19" eb="20">
      <t>ゼン</t>
    </rPh>
    <rPh sb="21" eb="22">
      <t>カイ</t>
    </rPh>
    <phoneticPr fontId="2"/>
  </si>
  <si>
    <t>主催団体</t>
    <rPh sb="0" eb="2">
      <t>シュサイ</t>
    </rPh>
    <rPh sb="2" eb="4">
      <t>ダンタイ</t>
    </rPh>
    <phoneticPr fontId="2"/>
  </si>
  <si>
    <t>30単位まで申請可</t>
    <rPh sb="2" eb="4">
      <t>タンイ</t>
    </rPh>
    <rPh sb="6" eb="8">
      <t>シンセイ</t>
    </rPh>
    <rPh sb="8" eb="9">
      <t>カ</t>
    </rPh>
    <phoneticPr fontId="2"/>
  </si>
  <si>
    <t>受付ID/参加No/受理番号</t>
    <rPh sb="0" eb="2">
      <t>ウケツケ</t>
    </rPh>
    <rPh sb="4" eb="7">
      <t>･サンカ</t>
    </rPh>
    <rPh sb="10" eb="14">
      <t>ジュリバンゴウ</t>
    </rPh>
    <phoneticPr fontId="2"/>
  </si>
  <si>
    <t>19A0704</t>
  </si>
  <si>
    <t>JASPO症例報告のためのワークショップ2019【東京】</t>
    <rPh sb="25" eb="27">
      <t>トウキョウ</t>
    </rPh>
    <phoneticPr fontId="2"/>
  </si>
  <si>
    <t>　　　↓「シート4」から、申請したい講習会の「研修単位コード（JASPO受理番号）」を探し、コピーして貼り付けてください。</t>
    <rPh sb="13" eb="15">
      <t>シンセイ</t>
    </rPh>
    <rPh sb="18" eb="21">
      <t>コウシュウカイ</t>
    </rPh>
    <rPh sb="23" eb="27">
      <t>ケンシュウタンイ</t>
    </rPh>
    <rPh sb="36" eb="40">
      <t>ジュリバンゴウ</t>
    </rPh>
    <rPh sb="43" eb="44">
      <t>サガ</t>
    </rPh>
    <rPh sb="51" eb="52">
      <t>ハ</t>
    </rPh>
    <rPh sb="53" eb="54">
      <t>ツ</t>
    </rPh>
    <phoneticPr fontId="2"/>
  </si>
  <si>
    <t>2020/6/30(集合中止）</t>
    <rPh sb="10" eb="12">
      <t>シュウゴウ</t>
    </rPh>
    <rPh sb="12" eb="14">
      <t>チュウシ</t>
    </rPh>
    <phoneticPr fontId="2"/>
  </si>
  <si>
    <t>がん医療におけるコミュニケーション</t>
    <phoneticPr fontId="2"/>
  </si>
  <si>
    <t>■1_JASPO主催講習会(シート1)</t>
    <rPh sb="8" eb="10">
      <t>シュサイ</t>
    </rPh>
    <rPh sb="10" eb="13">
      <t>コウシュウカイ</t>
    </rPh>
    <phoneticPr fontId="2"/>
  </si>
  <si>
    <t>■2_他団体の学会（シート2）</t>
    <rPh sb="3" eb="6">
      <t>タダンタイ</t>
    </rPh>
    <rPh sb="7" eb="9">
      <t>ガッカイ</t>
    </rPh>
    <phoneticPr fontId="2"/>
  </si>
  <si>
    <t>■3-1_他団体の講習会(シート3-1）</t>
    <rPh sb="5" eb="8">
      <t>タダンタイ</t>
    </rPh>
    <rPh sb="9" eb="12">
      <t>コウシュウカイ</t>
    </rPh>
    <phoneticPr fontId="2"/>
  </si>
  <si>
    <t>■4 認定外部講習会（シート4）</t>
    <rPh sb="3" eb="5">
      <t>ニンテイ</t>
    </rPh>
    <rPh sb="5" eb="7">
      <t>ガイブ</t>
    </rPh>
    <rPh sb="7" eb="10">
      <t>コウシュウカイ</t>
    </rPh>
    <phoneticPr fontId="2"/>
  </si>
  <si>
    <t>■3-2_日本癌治療学会 Cancer e-learning（シート3-2）</t>
    <rPh sb="5" eb="7">
      <t>ニホン</t>
    </rPh>
    <rPh sb="7" eb="10">
      <t>ガンチリョウ</t>
    </rPh>
    <rPh sb="10" eb="12">
      <t>ガッカイ</t>
    </rPh>
    <phoneticPr fontId="2"/>
  </si>
  <si>
    <t>■3-2_日本癌治療学会 Cancer e-learning（シート3-2）</t>
  </si>
  <si>
    <t>■4 認定外部講習会（シート4）</t>
  </si>
  <si>
    <t>Essential Seminar Neo A、B</t>
    <phoneticPr fontId="2"/>
  </si>
  <si>
    <t>Essential Seminar Neo C</t>
    <phoneticPr fontId="2"/>
  </si>
  <si>
    <t>最大13単位</t>
    <rPh sb="0" eb="2">
      <t>サイダイ</t>
    </rPh>
    <rPh sb="4" eb="6">
      <t>タンイ</t>
    </rPh>
    <phoneticPr fontId="2"/>
  </si>
  <si>
    <t>最大14単位</t>
    <rPh sb="0" eb="2">
      <t>サイダイ</t>
    </rPh>
    <rPh sb="4" eb="6">
      <t>タンイ</t>
    </rPh>
    <phoneticPr fontId="2"/>
  </si>
  <si>
    <t>10単位</t>
    <phoneticPr fontId="2"/>
  </si>
  <si>
    <t>2021/8/10-23</t>
    <phoneticPr fontId="2"/>
  </si>
  <si>
    <t>2021/8/24-9/6</t>
    <phoneticPr fontId="2"/>
  </si>
  <si>
    <t>2021/9/7-20</t>
    <phoneticPr fontId="2"/>
  </si>
  <si>
    <t>上記1～4より、合計60単位以上の取得が必要です。
60単位の中には、「１ JASPOが主催している講習会」を最低一つ、かつ20単位以上履修していることが必須です。</t>
    <phoneticPr fontId="2"/>
  </si>
  <si>
    <t>【対象となる講習会(研修会)の開催期間】</t>
    <rPh sb="1" eb="3">
      <t>タイショウ</t>
    </rPh>
    <rPh sb="6" eb="9">
      <t>コウシュウカイ</t>
    </rPh>
    <rPh sb="10" eb="13">
      <t>ケンシュウカイ</t>
    </rPh>
    <rPh sb="15" eb="17">
      <t>カイサイ</t>
    </rPh>
    <rPh sb="17" eb="19">
      <t>キカン</t>
    </rPh>
    <phoneticPr fontId="2"/>
  </si>
  <si>
    <t>【上記例外の措置】</t>
    <phoneticPr fontId="2"/>
  </si>
  <si>
    <t>・JASPOが主催する講習会の中から最低一つ、かつ20単位以上履修していることが必須です。</t>
    <phoneticPr fontId="2"/>
  </si>
  <si>
    <t>・いずれも参加証や受講証明書の写しを提出することで単位が認められます。</t>
    <rPh sb="5" eb="8">
      <t>サンカショウ</t>
    </rPh>
    <rPh sb="9" eb="11">
      <t>ジュコウ</t>
    </rPh>
    <rPh sb="11" eb="13">
      <t>ショウメイ</t>
    </rPh>
    <rPh sb="13" eb="14">
      <t>ショ</t>
    </rPh>
    <rPh sb="15" eb="16">
      <t>ウツ</t>
    </rPh>
    <rPh sb="18" eb="20">
      <t>テイシュツ</t>
    </rPh>
    <rPh sb="25" eb="27">
      <t>タンイ</t>
    </rPh>
    <rPh sb="28" eb="29">
      <t>ミト</t>
    </rPh>
    <phoneticPr fontId="2"/>
  </si>
  <si>
    <t xml:space="preserve">   ※学術大会については、ネームカードの表面（大会名・参加者名が記載された面）の写しを提出することで参加証明とします。</t>
    <rPh sb="4" eb="8">
      <t>ガクジュツタイカイ</t>
    </rPh>
    <rPh sb="21" eb="22">
      <t>オモテ</t>
    </rPh>
    <rPh sb="22" eb="23">
      <t>メン</t>
    </rPh>
    <rPh sb="24" eb="27">
      <t>タイカイメイ</t>
    </rPh>
    <rPh sb="28" eb="31">
      <t>サンカシャ</t>
    </rPh>
    <rPh sb="31" eb="32">
      <t>メイ</t>
    </rPh>
    <rPh sb="33" eb="35">
      <t>キサイ</t>
    </rPh>
    <rPh sb="38" eb="39">
      <t>メン</t>
    </rPh>
    <rPh sb="44" eb="46">
      <t>テイシュツ</t>
    </rPh>
    <rPh sb="51" eb="53">
      <t>サンカ</t>
    </rPh>
    <rPh sb="53" eb="55">
      <t>ショウメイテイシュツ</t>
    </rPh>
    <phoneticPr fontId="2"/>
  </si>
  <si>
    <t>　　なお、 Web開催でネームカードが発行されていない場合は、別途発行された参加証明書の写しをご提出ください。</t>
    <phoneticPr fontId="2"/>
  </si>
  <si>
    <t>薬学介入と事例報告のためのWEB研修会</t>
    <phoneticPr fontId="2"/>
  </si>
  <si>
    <t>日本臨床腫瘍薬学会雑誌査読</t>
    <rPh sb="0" eb="2">
      <t>ニホン</t>
    </rPh>
    <rPh sb="2" eb="4">
      <t>リンショウ</t>
    </rPh>
    <rPh sb="4" eb="6">
      <t>シュヨウ</t>
    </rPh>
    <rPh sb="6" eb="7">
      <t>ヤク</t>
    </rPh>
    <rPh sb="7" eb="9">
      <t>ガッカイ</t>
    </rPh>
    <rPh sb="9" eb="11">
      <t>ザッシ</t>
    </rPh>
    <rPh sb="11" eb="13">
      <t>サドク</t>
    </rPh>
    <phoneticPr fontId="2"/>
  </si>
  <si>
    <t>2022年4月以降</t>
    <rPh sb="4" eb="5">
      <t>ネン</t>
    </rPh>
    <rPh sb="6" eb="7">
      <t>ガツ</t>
    </rPh>
    <rPh sb="7" eb="9">
      <t>イコウ</t>
    </rPh>
    <phoneticPr fontId="2"/>
  </si>
  <si>
    <t>がん診療病院連携研修</t>
  </si>
  <si>
    <t>2021年以降の研修（モデル研修含む）</t>
    <rPh sb="4" eb="5">
      <t>ネン</t>
    </rPh>
    <rPh sb="5" eb="7">
      <t>イコウ</t>
    </rPh>
    <rPh sb="8" eb="10">
      <t>ケンシュウ</t>
    </rPh>
    <rPh sb="14" eb="16">
      <t>ケンシュウ</t>
    </rPh>
    <rPh sb="16" eb="17">
      <t>フク</t>
    </rPh>
    <phoneticPr fontId="2"/>
  </si>
  <si>
    <t>　　（プログラムの添付は不要）</t>
    <phoneticPr fontId="2"/>
  </si>
  <si>
    <r>
      <t>2日間</t>
    </r>
    <r>
      <rPr>
        <sz val="10"/>
        <color rgb="FFFF0000"/>
        <rFont val="メイリオ"/>
        <family val="3"/>
        <charset val="128"/>
      </rPr>
      <t>（2018年は3日間）</t>
    </r>
  </si>
  <si>
    <r>
      <t>日本病院薬剤師会ブロック学術大会
　</t>
    </r>
    <r>
      <rPr>
        <sz val="9"/>
        <color theme="1"/>
        <rFont val="メイリオ"/>
        <family val="3"/>
        <charset val="128"/>
      </rPr>
      <t>・北海道薬学大会
　・日本病院薬剤師会東北ブロック学術大会
　・日本病院薬剤師会関東ブロック学術大会
　・日本病院薬剤師会北陸ブロック学術大会
　・日本病院薬剤師会東海ブロック
　　／日本薬学会東海支部合同学術大会
　・日本病院薬剤師会近畿学術大会
　・日本薬学会／日本薬剤師会
　　／日本病院薬剤師会中国四支部学術大会
　・九州山口薬学大会</t>
    </r>
    <phoneticPr fontId="2"/>
  </si>
  <si>
    <t>日本病院薬剤師会
（日本薬剤師会／日本薬学会
　との合同開催含む）</t>
    <rPh sb="30" eb="31">
      <t>フク</t>
    </rPh>
    <phoneticPr fontId="2"/>
  </si>
  <si>
    <r>
      <t>3日間</t>
    </r>
    <r>
      <rPr>
        <sz val="10"/>
        <color rgb="FFFF0000"/>
        <rFont val="メイリオ"/>
        <family val="3"/>
        <charset val="128"/>
      </rPr>
      <t>（2018は6日間）</t>
    </r>
  </si>
  <si>
    <r>
      <t>3日間</t>
    </r>
    <r>
      <rPr>
        <sz val="10"/>
        <color rgb="FFFF0000"/>
        <rFont val="メイリオ"/>
        <family val="3"/>
        <charset val="128"/>
      </rPr>
      <t>（2017年は2日間）</t>
    </r>
    <rPh sb="8" eb="9">
      <t>ネン</t>
    </rPh>
    <phoneticPr fontId="2"/>
  </si>
  <si>
    <t>3日間</t>
    <phoneticPr fontId="2"/>
  </si>
  <si>
    <t>日本がん・生殖医療学会学術集会</t>
    <rPh sb="0" eb="2">
      <t>ニホン</t>
    </rPh>
    <rPh sb="5" eb="7">
      <t>セイショク</t>
    </rPh>
    <rPh sb="7" eb="9">
      <t>イリョウ</t>
    </rPh>
    <rPh sb="9" eb="11">
      <t>ガッカイ</t>
    </rPh>
    <rPh sb="11" eb="13">
      <t>ガクジュツ</t>
    </rPh>
    <rPh sb="13" eb="15">
      <t>シュウカイ</t>
    </rPh>
    <phoneticPr fontId="2"/>
  </si>
  <si>
    <t>日本がん・生殖医療学会</t>
    <rPh sb="0" eb="2">
      <t>ニホン</t>
    </rPh>
    <rPh sb="5" eb="7">
      <t>セイショク</t>
    </rPh>
    <rPh sb="7" eb="9">
      <t>イリョウ</t>
    </rPh>
    <rPh sb="9" eb="11">
      <t>ガッカイ</t>
    </rPh>
    <phoneticPr fontId="2"/>
  </si>
  <si>
    <t>日本癌治療学会 Cancer e-learning
（がん医療 専門チームスタッフのための
　　eラーニングプログラム）</t>
    <phoneticPr fontId="2"/>
  </si>
  <si>
    <t>2単位
（1講義につき）</t>
    <rPh sb="1" eb="3">
      <t>タンイ</t>
    </rPh>
    <rPh sb="6" eb="8">
      <t>コウギ</t>
    </rPh>
    <phoneticPr fontId="2"/>
  </si>
  <si>
    <t>病態と薬理を理解して薬学的ケアを実践する
 ―各種がん― 　（eラーニングを含む）</t>
    <phoneticPr fontId="2"/>
  </si>
  <si>
    <t>詳細については、単位申請書の「シート4」でご確認ください。</t>
    <rPh sb="0" eb="2">
      <t>ショウサイ</t>
    </rPh>
    <rPh sb="8" eb="10">
      <t>タンイ</t>
    </rPh>
    <rPh sb="10" eb="13">
      <t>シンセイショ</t>
    </rPh>
    <rPh sb="22" eb="24">
      <t>カクニン</t>
    </rPh>
    <phoneticPr fontId="2"/>
  </si>
  <si>
    <t>（1）　「単位登録シート」で、講習会の登録をする</t>
    <rPh sb="5" eb="9">
      <t>タンイトウロク</t>
    </rPh>
    <rPh sb="15" eb="18">
      <t>コウシュウカイ</t>
    </rPh>
    <rPh sb="19" eb="21">
      <t>トウロク</t>
    </rPh>
    <phoneticPr fontId="2"/>
  </si>
  <si>
    <t>（2） 登録が終わったら、「提出用シート」の内容に誤りがないか確認し、</t>
    <rPh sb="0" eb="35">
      <t>テイシュツヨウインサツテイシュツ</t>
    </rPh>
    <phoneticPr fontId="2"/>
  </si>
  <si>
    <t>　　「提出用シート」をA4サイズで印刷する</t>
    <phoneticPr fontId="2"/>
  </si>
  <si>
    <t>（３) 受講証明書の写し（A4用紙にコピー）を用意し、</t>
    <rPh sb="4" eb="9">
      <t>ジュコウショウメイショ</t>
    </rPh>
    <rPh sb="10" eb="11">
      <t>ウツ</t>
    </rPh>
    <rPh sb="15" eb="17">
      <t>ヨウシ</t>
    </rPh>
    <rPh sb="23" eb="25">
      <t>ヨウイ</t>
    </rPh>
    <phoneticPr fontId="2"/>
  </si>
  <si>
    <t>　　　「提出用シート」の通し番号を付し、記載順に並べる</t>
    <phoneticPr fontId="2"/>
  </si>
  <si>
    <t>（4)　 （２)と（３）を、その他の提出書類と共に郵送する</t>
    <phoneticPr fontId="2"/>
  </si>
  <si>
    <t>22&amp;0312</t>
    <phoneticPr fontId="2"/>
  </si>
  <si>
    <t>JASPO学術大会2022（LIVE＆オンデマンド配信）</t>
    <phoneticPr fontId="2"/>
  </si>
  <si>
    <t>2022/3/12-13</t>
    <phoneticPr fontId="2"/>
  </si>
  <si>
    <t>20E0101</t>
    <phoneticPr fontId="2"/>
  </si>
  <si>
    <t>21E0101</t>
    <phoneticPr fontId="2"/>
  </si>
  <si>
    <t>JASPOスタートアップセミナー2021【オンデマンド配信】</t>
    <rPh sb="27" eb="29">
      <t>ハイシン</t>
    </rPh>
    <phoneticPr fontId="2"/>
  </si>
  <si>
    <t>２０２1/9/28-10/18</t>
    <phoneticPr fontId="2"/>
  </si>
  <si>
    <t>22E0101</t>
    <phoneticPr fontId="2"/>
  </si>
  <si>
    <t>JASPOスタートアップセミナー2022【オンデマンド配信】</t>
    <rPh sb="27" eb="29">
      <t>ハイシン</t>
    </rPh>
    <phoneticPr fontId="2"/>
  </si>
  <si>
    <t>２０２2/6/28-7/25</t>
    <phoneticPr fontId="2"/>
  </si>
  <si>
    <t>21E0201</t>
    <phoneticPr fontId="2"/>
  </si>
  <si>
    <t>JASPOブラッシュアップセミナー2021【オンデマンド配信】</t>
    <rPh sb="28" eb="30">
      <t>ハイシン</t>
    </rPh>
    <phoneticPr fontId="2"/>
  </si>
  <si>
    <t>２０２1/11/16-12/6</t>
    <phoneticPr fontId="2"/>
  </si>
  <si>
    <t>22E0201</t>
    <phoneticPr fontId="2"/>
  </si>
  <si>
    <t>JASPOブラッシュアップセミナー2022【オンデマンド配信】</t>
    <rPh sb="28" eb="30">
      <t>ハイシン</t>
    </rPh>
    <phoneticPr fontId="2"/>
  </si>
  <si>
    <t>２０２2/8/2-8/29</t>
    <phoneticPr fontId="2"/>
  </si>
  <si>
    <t>19E0301</t>
    <phoneticPr fontId="2"/>
  </si>
  <si>
    <t>19E0401</t>
    <phoneticPr fontId="2"/>
  </si>
  <si>
    <t>20A0502</t>
    <phoneticPr fontId="2"/>
  </si>
  <si>
    <t>20A0503</t>
    <phoneticPr fontId="2"/>
  </si>
  <si>
    <t>22A0501</t>
    <phoneticPr fontId="2"/>
  </si>
  <si>
    <t>JASPOEssential Seminar Neo2022&lt;A-Program&gt;【オンデマンド】</t>
    <phoneticPr fontId="2"/>
  </si>
  <si>
    <t>2022/6/29-7/12</t>
    <phoneticPr fontId="2"/>
  </si>
  <si>
    <t>22A0502</t>
    <phoneticPr fontId="2"/>
  </si>
  <si>
    <t>JASPOEssential Seminar Neo2022&lt;B-Program&gt;【オンデマンド】</t>
    <phoneticPr fontId="2"/>
  </si>
  <si>
    <t>2022/7/20-8/2</t>
    <phoneticPr fontId="2"/>
  </si>
  <si>
    <t>22A0503</t>
    <phoneticPr fontId="2"/>
  </si>
  <si>
    <t>JASPOEssential Seminar Neo2022&lt;C-Program&gt;【オンデマンド】</t>
    <phoneticPr fontId="2"/>
  </si>
  <si>
    <t>2022/8/10-23</t>
    <phoneticPr fontId="2"/>
  </si>
  <si>
    <t>22A0701</t>
    <phoneticPr fontId="3"/>
  </si>
  <si>
    <t>JASPO薬学介入と事例報告のためのWEB研修会</t>
    <rPh sb="5" eb="7">
      <t>ヤクガク</t>
    </rPh>
    <rPh sb="7" eb="9">
      <t>カイニュウ</t>
    </rPh>
    <rPh sb="10" eb="12">
      <t>ジレイ</t>
    </rPh>
    <rPh sb="12" eb="14">
      <t>ホウコク</t>
    </rPh>
    <rPh sb="21" eb="24">
      <t>ケンシュウカイ</t>
    </rPh>
    <phoneticPr fontId="2"/>
  </si>
  <si>
    <t>JASPO薬学介入と事例報告のためのWEB研修会2022【LIVE配信】</t>
    <rPh sb="33" eb="35">
      <t>ハイシン</t>
    </rPh>
    <phoneticPr fontId="2"/>
  </si>
  <si>
    <t>22A0702</t>
    <phoneticPr fontId="3"/>
  </si>
  <si>
    <t>22C0801</t>
    <phoneticPr fontId="2"/>
  </si>
  <si>
    <t>JASPO地域医療連携セミナー2022【LIVE配信】</t>
    <rPh sb="5" eb="11">
      <t>チイキイリョウレンケイ</t>
    </rPh>
    <rPh sb="24" eb="26">
      <t>ハイシン</t>
    </rPh>
    <phoneticPr fontId="2"/>
  </si>
  <si>
    <t>19R0901</t>
    <phoneticPr fontId="2"/>
  </si>
  <si>
    <t>22R0901</t>
    <phoneticPr fontId="2"/>
  </si>
  <si>
    <t>JASPO臨床研究セミナー20２2【LIVE配信】</t>
    <rPh sb="22" eb="24">
      <t>ハイシン</t>
    </rPh>
    <phoneticPr fontId="2"/>
  </si>
  <si>
    <t>JASPOがん診療病院連携研修</t>
  </si>
  <si>
    <t>JASPOがん診療病院連携研修2020(モデル研修）</t>
    <rPh sb="23" eb="25">
      <t>ケンシュウ</t>
    </rPh>
    <phoneticPr fontId="2"/>
  </si>
  <si>
    <t>JASPOがん診療病院連携研修</t>
    <rPh sb="0" eb="15">
      <t>キカンレンケイケンシュウダイキ</t>
    </rPh>
    <phoneticPr fontId="2"/>
  </si>
  <si>
    <t>任意期間</t>
    <rPh sb="0" eb="2">
      <t>ニンイ</t>
    </rPh>
    <rPh sb="2" eb="4">
      <t>キカン</t>
    </rPh>
    <phoneticPr fontId="2"/>
  </si>
  <si>
    <t>JASPO会誌編集委員会</t>
    <rPh sb="5" eb="7">
      <t>カイシ</t>
    </rPh>
    <rPh sb="7" eb="9">
      <t>ヘンシュウ</t>
    </rPh>
    <rPh sb="9" eb="12">
      <t>イインカイ</t>
    </rPh>
    <phoneticPr fontId="2"/>
  </si>
  <si>
    <t>JASPO日本臨床腫瘍薬学会雑誌査読</t>
    <rPh sb="5" eb="7">
      <t>ニホン</t>
    </rPh>
    <rPh sb="7" eb="9">
      <t>リンショウ</t>
    </rPh>
    <rPh sb="9" eb="11">
      <t>シュヨウ</t>
    </rPh>
    <rPh sb="11" eb="12">
      <t>ヤク</t>
    </rPh>
    <rPh sb="12" eb="14">
      <t>ガッカイ</t>
    </rPh>
    <rPh sb="14" eb="16">
      <t>ザッシ</t>
    </rPh>
    <rPh sb="16" eb="18">
      <t>サドク</t>
    </rPh>
    <phoneticPr fontId="2"/>
  </si>
  <si>
    <t>なし</t>
    <phoneticPr fontId="2"/>
  </si>
  <si>
    <t>非表示</t>
    <rPh sb="0" eb="3">
      <t>ヒヒョウジ</t>
    </rPh>
    <phoneticPr fontId="2"/>
  </si>
  <si>
    <t>列1</t>
  </si>
  <si>
    <t>22X0101</t>
    <phoneticPr fontId="2"/>
  </si>
  <si>
    <t>Best of ASCO 2022 【LIVE/オンデマンド】</t>
    <phoneticPr fontId="2"/>
  </si>
  <si>
    <t>2022/7/9-10</t>
    <phoneticPr fontId="2"/>
  </si>
  <si>
    <t>●</t>
    <phoneticPr fontId="2"/>
  </si>
  <si>
    <t>22X0201</t>
    <phoneticPr fontId="2"/>
  </si>
  <si>
    <t>医療薬学フォーラム2022／第30回クリニカルファーマシーシンポジウム【石川】
【LIVE】</t>
    <rPh sb="36" eb="38">
      <t>イシカワ</t>
    </rPh>
    <phoneticPr fontId="2"/>
  </si>
  <si>
    <t>2022/7/23-24</t>
    <phoneticPr fontId="2"/>
  </si>
  <si>
    <t>22X0301</t>
    <phoneticPr fontId="2"/>
  </si>
  <si>
    <t>第38回日本TDM学会・学術大会【茨城】【LIVE/オンデマンド】</t>
    <rPh sb="17" eb="19">
      <t>イバラキ</t>
    </rPh>
    <phoneticPr fontId="2"/>
  </si>
  <si>
    <t>2022/5/21-22</t>
    <phoneticPr fontId="2"/>
  </si>
  <si>
    <t>21X0401</t>
    <phoneticPr fontId="2"/>
  </si>
  <si>
    <t>2021/9/4-5</t>
    <phoneticPr fontId="2"/>
  </si>
  <si>
    <t xml:space="preserve">日本がん分子標的治療学会学術集会 </t>
    <phoneticPr fontId="2"/>
  </si>
  <si>
    <t>21X0501</t>
    <phoneticPr fontId="2"/>
  </si>
  <si>
    <t>第25回日本がん分子標的治療学会学術集会【東京】【LIVE】</t>
    <rPh sb="21" eb="23">
      <t>トウキョウ</t>
    </rPh>
    <phoneticPr fontId="2"/>
  </si>
  <si>
    <t>2021/5/26-28</t>
    <phoneticPr fontId="2"/>
  </si>
  <si>
    <t>22X0501</t>
    <phoneticPr fontId="2"/>
  </si>
  <si>
    <t>第26回日本がん分子標的治療学会学術集会【石川】【集合/オンデマンド】</t>
    <rPh sb="21" eb="23">
      <t>イシカワ</t>
    </rPh>
    <rPh sb="25" eb="27">
      <t>シュウゴウ</t>
    </rPh>
    <phoneticPr fontId="2"/>
  </si>
  <si>
    <t>2022/6/29-7/1</t>
    <phoneticPr fontId="2"/>
  </si>
  <si>
    <t>22X0601</t>
    <phoneticPr fontId="2"/>
  </si>
  <si>
    <t>第14回JSOPP(日本がん薬剤学会)学術大会【東京】【集合/LIVE】</t>
    <rPh sb="24" eb="26">
      <t>トウキョウ</t>
    </rPh>
    <rPh sb="28" eb="30">
      <t>シュウゴウ</t>
    </rPh>
    <phoneticPr fontId="2"/>
  </si>
  <si>
    <t>22X0701</t>
    <phoneticPr fontId="2"/>
  </si>
  <si>
    <t>第94回日本胃癌学会総会【横浜】【集合/LIVE/オンデマンド】</t>
    <rPh sb="13" eb="15">
      <t>ヨコハマ</t>
    </rPh>
    <rPh sb="17" eb="19">
      <t>シュウゴウ</t>
    </rPh>
    <phoneticPr fontId="2"/>
  </si>
  <si>
    <t>【横浜】</t>
    <rPh sb="1" eb="3">
      <t>ヨコハマ</t>
    </rPh>
    <phoneticPr fontId="2"/>
  </si>
  <si>
    <t>2022/3/2-4</t>
    <phoneticPr fontId="2"/>
  </si>
  <si>
    <t>2022/3/2ｰ3/4(ポスター発表のみ)</t>
    <rPh sb="17" eb="19">
      <t>ハッピョウ</t>
    </rPh>
    <phoneticPr fontId="2"/>
  </si>
  <si>
    <t>21X0801</t>
    <phoneticPr fontId="2"/>
  </si>
  <si>
    <t>第31回日本医療薬学会年会【熊本】【LIVE/オンデマンド】</t>
    <rPh sb="14" eb="16">
      <t>クマモト</t>
    </rPh>
    <phoneticPr fontId="2"/>
  </si>
  <si>
    <t>2021/10/9ｰ10/10</t>
    <phoneticPr fontId="2"/>
  </si>
  <si>
    <t>2021/10/15-11/30</t>
    <phoneticPr fontId="2"/>
  </si>
  <si>
    <t>22X0901</t>
    <phoneticPr fontId="2"/>
  </si>
  <si>
    <t>第27回日本緩和医療学会学術大会【神戸】【集合/LIVE】</t>
    <rPh sb="17" eb="19">
      <t>コウベ</t>
    </rPh>
    <rPh sb="21" eb="23">
      <t>シュウゴウ</t>
    </rPh>
    <phoneticPr fontId="2"/>
  </si>
  <si>
    <t>【神戸】</t>
    <rPh sb="1" eb="3">
      <t>コウベ</t>
    </rPh>
    <phoneticPr fontId="2"/>
  </si>
  <si>
    <t>2022/7/1-2</t>
    <phoneticPr fontId="2"/>
  </si>
  <si>
    <t>22X1001</t>
    <phoneticPr fontId="2"/>
  </si>
  <si>
    <t>第15回日本緩和医療薬学会年会【熊本】【LIVE/オンデマンド】</t>
    <rPh sb="16" eb="17">
      <t>クマ</t>
    </rPh>
    <rPh sb="17" eb="18">
      <t>モト</t>
    </rPh>
    <phoneticPr fontId="2"/>
  </si>
  <si>
    <t>2022/5/14-5/15</t>
    <phoneticPr fontId="2"/>
  </si>
  <si>
    <t>2022/5/14-6/14</t>
    <phoneticPr fontId="2"/>
  </si>
  <si>
    <t>21X1101</t>
    <phoneticPr fontId="2"/>
  </si>
  <si>
    <t>第80回 日本癌学会学術総会【横浜】【集合/LIVE/オンデマンド】</t>
    <rPh sb="15" eb="17">
      <t>ヨコハマ</t>
    </rPh>
    <rPh sb="19" eb="21">
      <t>シュウゴウ</t>
    </rPh>
    <phoneticPr fontId="2"/>
  </si>
  <si>
    <t>2021/9/30-10/2</t>
    <phoneticPr fontId="2"/>
  </si>
  <si>
    <t>2021/10/18-11/12</t>
    <phoneticPr fontId="2"/>
  </si>
  <si>
    <t>21X1201</t>
    <phoneticPr fontId="2"/>
  </si>
  <si>
    <t>第59回日本癌治療学会学術集会【横浜】【集合/LIVE/オンデマンド】</t>
    <rPh sb="16" eb="18">
      <t>ヨコハマ</t>
    </rPh>
    <phoneticPr fontId="2"/>
  </si>
  <si>
    <t>2021/10/21-23</t>
    <phoneticPr fontId="2"/>
  </si>
  <si>
    <t>2021/11/5ｰ12/17</t>
    <phoneticPr fontId="2"/>
  </si>
  <si>
    <t>21X1301</t>
    <phoneticPr fontId="2"/>
  </si>
  <si>
    <t>第83回日本血液学会学術集会【宮城】【LIVE/オンデマンド】</t>
    <rPh sb="15" eb="17">
      <t>ミヤギ</t>
    </rPh>
    <phoneticPr fontId="2"/>
  </si>
  <si>
    <t>2021/9/23-25</t>
    <phoneticPr fontId="2"/>
  </si>
  <si>
    <t>2021/9/23-10/15</t>
    <phoneticPr fontId="2"/>
  </si>
  <si>
    <t>22X1401</t>
    <phoneticPr fontId="2"/>
  </si>
  <si>
    <t>集合/LIVE/オンデマンド</t>
  </si>
  <si>
    <t>2022/7/17-18</t>
    <phoneticPr fontId="2"/>
  </si>
  <si>
    <t>21X1501</t>
    <phoneticPr fontId="2"/>
  </si>
  <si>
    <t>第4回日本腫瘍循環器学会学術集会【宮城】【LIVE/オンデマンド】</t>
    <rPh sb="17" eb="19">
      <t>ミヤギ</t>
    </rPh>
    <phoneticPr fontId="2"/>
  </si>
  <si>
    <t>3日間</t>
    <rPh sb="1" eb="3">
      <t>カカン</t>
    </rPh>
    <phoneticPr fontId="2"/>
  </si>
  <si>
    <t>2021/10/12-14</t>
    <phoneticPr fontId="2"/>
  </si>
  <si>
    <t>2021/10/18-29</t>
    <phoneticPr fontId="2"/>
  </si>
  <si>
    <t>21X1601</t>
    <phoneticPr fontId="2"/>
  </si>
  <si>
    <t>第48回日本小児臨床薬理学会学術集会【神戸】【集合/LIVE】</t>
    <rPh sb="19" eb="21">
      <t>コウベ</t>
    </rPh>
    <phoneticPr fontId="2"/>
  </si>
  <si>
    <t>【神戸】</t>
  </si>
  <si>
    <t>2021/10/23-24</t>
    <phoneticPr fontId="2"/>
  </si>
  <si>
    <t>第29回日本消化器関連学会週間【神戸】【集合/LIVE/オンデマンド【集合/LIVE/オンデマンド/教育講演e-learning】】</t>
    <phoneticPr fontId="2"/>
  </si>
  <si>
    <t>2021/11/4-7</t>
    <phoneticPr fontId="2"/>
  </si>
  <si>
    <t>2021/11/22-12/24</t>
    <phoneticPr fontId="2"/>
  </si>
  <si>
    <t>22X1801</t>
    <phoneticPr fontId="2"/>
  </si>
  <si>
    <t>第30回 日本乳癌学会学術総会【横浜】【集合/LIVE/オンデマンド】</t>
    <rPh sb="16" eb="18">
      <t>ヨコハマ</t>
    </rPh>
    <phoneticPr fontId="2"/>
  </si>
  <si>
    <t>2022/6/30-7/2</t>
    <phoneticPr fontId="2"/>
  </si>
  <si>
    <t>21X1901</t>
    <phoneticPr fontId="2"/>
  </si>
  <si>
    <t>第62回日本肺癌学会学術集会【横浜】【集合/LIVE/オンデマンド】</t>
    <rPh sb="15" eb="17">
      <t>ヨコハマ</t>
    </rPh>
    <phoneticPr fontId="2"/>
  </si>
  <si>
    <t>2021/11/26-28</t>
    <phoneticPr fontId="2"/>
  </si>
  <si>
    <t>2021/12/6-28</t>
    <phoneticPr fontId="2"/>
  </si>
  <si>
    <t>第107回日本泌尿器科学会総会【名古屋】</t>
    <phoneticPr fontId="2"/>
  </si>
  <si>
    <t>21X2001</t>
    <phoneticPr fontId="2"/>
  </si>
  <si>
    <t>第109回日本泌尿器科学会総会【横浜】【集合/LIVE/オンデマンド】</t>
    <rPh sb="16" eb="18">
      <t>ヨコハマ</t>
    </rPh>
    <phoneticPr fontId="2"/>
  </si>
  <si>
    <t>2021/12/7-10</t>
    <phoneticPr fontId="2"/>
  </si>
  <si>
    <t>2022/1/13-2/16</t>
    <phoneticPr fontId="2"/>
  </si>
  <si>
    <t>第68回北海道薬学大会【集合/LIVE/オンデマンド】</t>
    <phoneticPr fontId="2"/>
  </si>
  <si>
    <t>【集合/LIVE/オンデマンド】</t>
    <phoneticPr fontId="2"/>
  </si>
  <si>
    <t>22X2111</t>
    <phoneticPr fontId="2"/>
  </si>
  <si>
    <t>第69回北海道薬学大会【LIVE/オンデマンド】</t>
    <phoneticPr fontId="2"/>
  </si>
  <si>
    <t>【LIVE/オンデマンド】</t>
    <phoneticPr fontId="2"/>
  </si>
  <si>
    <t>22X2121</t>
    <phoneticPr fontId="2"/>
  </si>
  <si>
    <t>日本病院薬剤師会東北ブロック第11回学術大会【山形】</t>
    <rPh sb="23" eb="25">
      <t>ヤマガタ</t>
    </rPh>
    <phoneticPr fontId="2"/>
  </si>
  <si>
    <t>集合/LIVE</t>
  </si>
  <si>
    <t>2022/6/25-26</t>
    <phoneticPr fontId="2"/>
  </si>
  <si>
    <t>22X2131</t>
    <phoneticPr fontId="2"/>
  </si>
  <si>
    <t>日本病院薬剤師会関東ブロック第52回学術大会【横浜】【集合/オンデマンド】</t>
    <rPh sb="23" eb="25">
      <t>ヨコハマ</t>
    </rPh>
    <rPh sb="27" eb="29">
      <t>シュウゴウ</t>
    </rPh>
    <phoneticPr fontId="2"/>
  </si>
  <si>
    <t>2022/8/20-21</t>
    <phoneticPr fontId="2"/>
  </si>
  <si>
    <t>2022/9/9-30</t>
    <phoneticPr fontId="2"/>
  </si>
  <si>
    <t>20X2141</t>
    <phoneticPr fontId="2"/>
  </si>
  <si>
    <t>２1X2141</t>
    <phoneticPr fontId="2"/>
  </si>
  <si>
    <t>日本病院薬剤師会東海ブロック・日本薬学会東海支部合同学術大会2021【三重】</t>
    <rPh sb="35" eb="37">
      <t>ミエ</t>
    </rPh>
    <phoneticPr fontId="2"/>
  </si>
  <si>
    <t>9日間</t>
    <rPh sb="1" eb="3">
      <t>カカン</t>
    </rPh>
    <phoneticPr fontId="2"/>
  </si>
  <si>
    <t>2021/10/30ｰ2021/10/31</t>
    <phoneticPr fontId="2"/>
  </si>
  <si>
    <t>2021/11/1ｰ2021/11/7</t>
    <phoneticPr fontId="2"/>
  </si>
  <si>
    <t>19X2151</t>
    <phoneticPr fontId="2"/>
  </si>
  <si>
    <t>21X2151</t>
    <phoneticPr fontId="2"/>
  </si>
  <si>
    <t>第３1回日本病院薬剤師会 北陸ブロック学術大会【福井】</t>
    <rPh sb="0" eb="1">
      <t>ダイ</t>
    </rPh>
    <rPh sb="3" eb="4">
      <t>カイ</t>
    </rPh>
    <rPh sb="24" eb="26">
      <t>フクイ</t>
    </rPh>
    <phoneticPr fontId="2"/>
  </si>
  <si>
    <t>2021/11/1-11/7</t>
    <phoneticPr fontId="2"/>
  </si>
  <si>
    <t>22X2161</t>
    <phoneticPr fontId="2"/>
  </si>
  <si>
    <t>第43回日本病院薬剤師会近畿学術大会【大阪】【LIVE/オンデマンド】</t>
    <rPh sb="19" eb="21">
      <t>オオサカ</t>
    </rPh>
    <phoneticPr fontId="2"/>
  </si>
  <si>
    <t>2022/1/29-30</t>
    <phoneticPr fontId="2"/>
  </si>
  <si>
    <t>2022/2/14-27</t>
    <phoneticPr fontId="2"/>
  </si>
  <si>
    <t>21X2171</t>
    <phoneticPr fontId="2"/>
  </si>
  <si>
    <t>第60回日本薬学会・日本薬剤師会・日本病院薬剤師会中国四国支部学術大会【愛媛】【LIVE/オンデマンド】</t>
    <rPh sb="36" eb="38">
      <t>エヒメ</t>
    </rPh>
    <phoneticPr fontId="2"/>
  </si>
  <si>
    <t>2021/11/8-21</t>
    <phoneticPr fontId="2"/>
  </si>
  <si>
    <t>21X2202</t>
    <phoneticPr fontId="2"/>
  </si>
  <si>
    <t>第63回日本婦人科腫瘍学会学術講演会【仙台】【LIVE/オンデマンド】</t>
    <rPh sb="19" eb="21">
      <t>センダイ</t>
    </rPh>
    <phoneticPr fontId="2"/>
  </si>
  <si>
    <t>2021/7/16-18</t>
    <phoneticPr fontId="2"/>
  </si>
  <si>
    <t>2021/7/16ｰ30</t>
    <phoneticPr fontId="2"/>
  </si>
  <si>
    <t>22X2301</t>
    <phoneticPr fontId="2"/>
  </si>
  <si>
    <t>日本薬学会第142年会【名古屋】【LIVE】</t>
    <rPh sb="12" eb="15">
      <t>ナゴヤ</t>
    </rPh>
    <phoneticPr fontId="2"/>
  </si>
  <si>
    <t>2022/3/25-28</t>
    <phoneticPr fontId="2"/>
  </si>
  <si>
    <t>21X2401</t>
    <phoneticPr fontId="2"/>
  </si>
  <si>
    <t>第15回 日本薬局学会 学術総会</t>
    <phoneticPr fontId="2"/>
  </si>
  <si>
    <t>2021/11/6-7</t>
    <phoneticPr fontId="2"/>
  </si>
  <si>
    <t xml:space="preserve">日本薬剤師会学術大会 </t>
    <phoneticPr fontId="2"/>
  </si>
  <si>
    <t>21X2501</t>
    <phoneticPr fontId="2"/>
  </si>
  <si>
    <t>第54回日本薬剤師会学術大会【福岡】【LIVE】</t>
    <rPh sb="15" eb="17">
      <t>フクオカ</t>
    </rPh>
    <phoneticPr fontId="2"/>
  </si>
  <si>
    <t>2021/9/19-20</t>
    <phoneticPr fontId="2"/>
  </si>
  <si>
    <t>22X2601</t>
    <phoneticPr fontId="2"/>
  </si>
  <si>
    <t>第19回日本臨床腫瘍学会学術集会【京都】【集合/LIVE/オンデマンド】</t>
    <rPh sb="17" eb="19">
      <t>キョウト</t>
    </rPh>
    <rPh sb="21" eb="23">
      <t>シュウゴウ</t>
    </rPh>
    <phoneticPr fontId="2"/>
  </si>
  <si>
    <t>2022/2/17-19</t>
    <phoneticPr fontId="2"/>
  </si>
  <si>
    <t>2022/3/1-4/7</t>
    <phoneticPr fontId="2"/>
  </si>
  <si>
    <t>日本臨床薬理学会学術総会</t>
    <phoneticPr fontId="2"/>
  </si>
  <si>
    <t>21X2701</t>
    <phoneticPr fontId="2"/>
  </si>
  <si>
    <t>第42回日本臨床薬理学会学術総会【宮城】【集合/LIVE/オンデマンド】</t>
    <rPh sb="17" eb="19">
      <t>ミヤギ</t>
    </rPh>
    <phoneticPr fontId="2"/>
  </si>
  <si>
    <t>2021/12/9-11</t>
    <phoneticPr fontId="2"/>
  </si>
  <si>
    <t>2021/12/20-24</t>
    <phoneticPr fontId="2"/>
  </si>
  <si>
    <t>21X2801</t>
    <phoneticPr fontId="2"/>
  </si>
  <si>
    <t>22X2801</t>
    <phoneticPr fontId="2"/>
  </si>
  <si>
    <t>第47回日本骨髄腫学会学術集会【岐阜】【集合/LIVE/オンデマンド】</t>
    <rPh sb="4" eb="6">
      <t>ニホン</t>
    </rPh>
    <rPh sb="6" eb="8">
      <t>コツズイ</t>
    </rPh>
    <rPh sb="8" eb="9">
      <t>シュ</t>
    </rPh>
    <rPh sb="9" eb="11">
      <t>ガッカイ</t>
    </rPh>
    <rPh sb="11" eb="15">
      <t>ガクジュツシュウカイ</t>
    </rPh>
    <rPh sb="16" eb="18">
      <t>ギフ</t>
    </rPh>
    <rPh sb="20" eb="22">
      <t>シュウゴウ</t>
    </rPh>
    <phoneticPr fontId="2"/>
  </si>
  <si>
    <t>2022/5/20-22</t>
    <phoneticPr fontId="2"/>
  </si>
  <si>
    <t>2022/6/6-6/17</t>
    <phoneticPr fontId="2"/>
  </si>
  <si>
    <t>19X2901</t>
    <phoneticPr fontId="2"/>
  </si>
  <si>
    <t>第9回 日本がん・生殖医療学会 学術集会</t>
  </si>
  <si>
    <t>2019/2/9-10</t>
    <phoneticPr fontId="2"/>
  </si>
  <si>
    <t>2022年新規追加</t>
    <rPh sb="4" eb="5">
      <t>ネン</t>
    </rPh>
    <rPh sb="5" eb="7">
      <t>シンキ</t>
    </rPh>
    <rPh sb="7" eb="9">
      <t>ツイカ</t>
    </rPh>
    <phoneticPr fontId="2"/>
  </si>
  <si>
    <t>20X2901</t>
    <phoneticPr fontId="2"/>
  </si>
  <si>
    <t>第10回 日本がん・生殖医療学会 学術集会</t>
  </si>
  <si>
    <t>2020/2/15-2/16</t>
    <phoneticPr fontId="2"/>
  </si>
  <si>
    <t>21X2901</t>
    <phoneticPr fontId="2"/>
  </si>
  <si>
    <t>第11回 日本がん・生殖医療学会 学術集会</t>
  </si>
  <si>
    <t>オンデマンド／一部LIVEあり</t>
    <rPh sb="7" eb="9">
      <t>イチブ</t>
    </rPh>
    <phoneticPr fontId="2"/>
  </si>
  <si>
    <t>2021/2/12-2/25</t>
    <phoneticPr fontId="2"/>
  </si>
  <si>
    <t>22X2901</t>
    <phoneticPr fontId="2"/>
  </si>
  <si>
    <t>第12回 日本がん・生殖医療学会 学術集会</t>
  </si>
  <si>
    <t>2022/2/11-2/13</t>
    <phoneticPr fontId="2"/>
  </si>
  <si>
    <t>2022/2/28-3/14</t>
    <phoneticPr fontId="2"/>
  </si>
  <si>
    <t>非表示</t>
    <rPh sb="0" eb="3">
      <t>ヒヒョウジ</t>
    </rPh>
    <phoneticPr fontId="2"/>
  </si>
  <si>
    <t>22Y010１</t>
    <phoneticPr fontId="2"/>
  </si>
  <si>
    <t>第30回オンコロジーセミナー【LIVE】</t>
    <phoneticPr fontId="2"/>
  </si>
  <si>
    <t>21Y02０2</t>
    <phoneticPr fontId="2"/>
  </si>
  <si>
    <t>令和3年度がん専門薬剤師集中教育講座【オンデマンド】</t>
    <rPh sb="0" eb="2">
      <t>レイワ</t>
    </rPh>
    <phoneticPr fontId="2"/>
  </si>
  <si>
    <t>2021/11/1-12/28</t>
    <phoneticPr fontId="2"/>
  </si>
  <si>
    <t>第1８回がん臨床試験協力・参加メディカルスタッフのためのセミナー【京都】【集合/LIVE】</t>
    <rPh sb="33" eb="35">
      <t>キョウト</t>
    </rPh>
    <rPh sb="37" eb="39">
      <t>シュウゴウ</t>
    </rPh>
    <phoneticPr fontId="2"/>
  </si>
  <si>
    <t>21Y030１</t>
    <phoneticPr fontId="2"/>
  </si>
  <si>
    <t>第19回がん臨床試験協力・参加メディカルスタッフのためのセミナー【横浜】【集合/LIVE】</t>
    <rPh sb="33" eb="35">
      <t>ヨコハマ</t>
    </rPh>
    <rPh sb="37" eb="39">
      <t>シュウゴウ</t>
    </rPh>
    <phoneticPr fontId="2"/>
  </si>
  <si>
    <t>第8回日本緩和医療学会緩和ケア基礎セミナー（2019年度）【横浜】</t>
    <phoneticPr fontId="2"/>
  </si>
  <si>
    <t>22Y040１</t>
    <phoneticPr fontId="2"/>
  </si>
  <si>
    <t>第10回日本緩和医療学会緩和ケア基礎セミナー（2022年度）</t>
    <phoneticPr fontId="2"/>
  </si>
  <si>
    <t>22Y0502</t>
    <phoneticPr fontId="2"/>
  </si>
  <si>
    <t>日本緩和医療学会第32回教育セミナー（2022年度）【LIVE】</t>
    <phoneticPr fontId="2"/>
  </si>
  <si>
    <t>22Y060１</t>
    <phoneticPr fontId="2"/>
  </si>
  <si>
    <t>日本緩和医療薬学会第25回教育セミナー【オンデマンド】</t>
    <phoneticPr fontId="2"/>
  </si>
  <si>
    <t>2021/11/1-2022/4/30</t>
    <phoneticPr fontId="2"/>
  </si>
  <si>
    <t>22Y0701</t>
    <phoneticPr fontId="2"/>
  </si>
  <si>
    <t>第23回日本癌治療学会アップデート教育コース【LIVE】</t>
    <phoneticPr fontId="2"/>
  </si>
  <si>
    <t>21Y080１</t>
    <phoneticPr fontId="2"/>
  </si>
  <si>
    <t>第27回日本癌治療学会教育セミナー【横浜】【集合/LIVE】</t>
    <rPh sb="18" eb="20">
      <t>ヨコハマ</t>
    </rPh>
    <rPh sb="22" eb="24">
      <t>シュウゴウ</t>
    </rPh>
    <phoneticPr fontId="2"/>
  </si>
  <si>
    <t>21Y0902</t>
    <phoneticPr fontId="2"/>
  </si>
  <si>
    <t>第38回日本臨床腫瘍学会教育セミナーAセッション【e-learning】</t>
    <phoneticPr fontId="2"/>
  </si>
  <si>
    <t>2021/7/20-2022/3/31</t>
    <phoneticPr fontId="2"/>
  </si>
  <si>
    <t>22Y0901</t>
    <phoneticPr fontId="2"/>
  </si>
  <si>
    <t>2022/4/4-2022/12/28</t>
    <phoneticPr fontId="2"/>
  </si>
  <si>
    <t>22Y0902</t>
    <phoneticPr fontId="2"/>
  </si>
  <si>
    <t>22Y100１</t>
    <phoneticPr fontId="2"/>
  </si>
  <si>
    <t>病態と薬理を理解して薬学的ケアを実践する－大腸がん－【東京】</t>
    <rPh sb="21" eb="23">
      <t>ダイチョウ</t>
    </rPh>
    <rPh sb="27" eb="29">
      <t>トウキョウ</t>
    </rPh>
    <phoneticPr fontId="2"/>
  </si>
  <si>
    <t>22Y11０１</t>
    <phoneticPr fontId="2"/>
  </si>
  <si>
    <t>第22回臨床腫瘍夏期セミナー【LIVE】</t>
    <phoneticPr fontId="2"/>
  </si>
  <si>
    <t>2022/7/7-8</t>
    <phoneticPr fontId="2"/>
  </si>
  <si>
    <t>厚生労働省／麻薬・覚醒剤乱用防止センター</t>
    <rPh sb="0" eb="2">
      <t>コウセイ</t>
    </rPh>
    <rPh sb="2" eb="5">
      <t>ロウドウショウ</t>
    </rPh>
    <rPh sb="6" eb="8">
      <t>マヤク</t>
    </rPh>
    <rPh sb="9" eb="12">
      <t>カクセイザイ</t>
    </rPh>
    <rPh sb="12" eb="14">
      <t>ランヨウ</t>
    </rPh>
    <rPh sb="14" eb="16">
      <t>ボウシ</t>
    </rPh>
    <phoneticPr fontId="2"/>
  </si>
  <si>
    <t>2１Y1205</t>
  </si>
  <si>
    <t>がん疼痛緩和のための医療用麻薬適正使用推進講習会</t>
    <phoneticPr fontId="2"/>
  </si>
  <si>
    <t>がん疼痛緩和のための医療用麻薬適正使用推進講習会～症例から適正使用を学ぶ～</t>
    <phoneticPr fontId="2"/>
  </si>
  <si>
    <t>【大坂】</t>
    <rPh sb="1" eb="3">
      <t>オオサカ</t>
    </rPh>
    <phoneticPr fontId="2"/>
  </si>
  <si>
    <t>2１Y1206</t>
  </si>
  <si>
    <t>2１Y1207</t>
  </si>
  <si>
    <t>【三重】</t>
    <rPh sb="1" eb="3">
      <t>ミエ</t>
    </rPh>
    <phoneticPr fontId="2"/>
  </si>
  <si>
    <t>2１Y1208</t>
  </si>
  <si>
    <t>2１Y1209</t>
  </si>
  <si>
    <t>2１Y1210</t>
  </si>
  <si>
    <t>22Y1201</t>
    <phoneticPr fontId="2"/>
  </si>
  <si>
    <t>【鹿児島】</t>
    <rPh sb="1" eb="4">
      <t>カゴシマ</t>
    </rPh>
    <phoneticPr fontId="2"/>
  </si>
  <si>
    <t>22Y1202</t>
  </si>
  <si>
    <t xml:space="preserve">日本癌治療学会 </t>
    <phoneticPr fontId="2"/>
  </si>
  <si>
    <t>臨床研究と生物統計学</t>
    <phoneticPr fontId="2"/>
  </si>
  <si>
    <t>斉藤 博（国立がん研究センター 社会と健康研究センター）</t>
    <phoneticPr fontId="2"/>
  </si>
  <si>
    <t>村上 康二（獨協医科大学病院PETセンター）</t>
    <phoneticPr fontId="2"/>
  </si>
  <si>
    <t>21Y１４４４E</t>
    <phoneticPr fontId="2"/>
  </si>
  <si>
    <t>遺伝子パネル検査に基づくがん診療</t>
    <phoneticPr fontId="2"/>
  </si>
  <si>
    <t>土原　一哉</t>
    <phoneticPr fontId="2"/>
  </si>
  <si>
    <t>21Y１４４５E</t>
    <phoneticPr fontId="2"/>
  </si>
  <si>
    <t>アドバンス・ケアプランニング</t>
    <phoneticPr fontId="2"/>
  </si>
  <si>
    <t>森　雅紀</t>
    <phoneticPr fontId="2"/>
  </si>
  <si>
    <t>21Y１４４６E</t>
    <phoneticPr fontId="2"/>
  </si>
  <si>
    <t>学校におけるがん教育</t>
    <rPh sb="0" eb="2">
      <t>ガッコウ</t>
    </rPh>
    <rPh sb="8" eb="10">
      <t>キョウイク</t>
    </rPh>
    <phoneticPr fontId="2"/>
  </si>
  <si>
    <t>西森 久和（岡山大学）</t>
    <phoneticPr fontId="2"/>
  </si>
  <si>
    <t>萬 篤憲（国立病院機構 東京医療センター 放射線科）</t>
    <phoneticPr fontId="2"/>
  </si>
  <si>
    <t>21Y１４４７E</t>
    <phoneticPr fontId="2"/>
  </si>
  <si>
    <t>小線源治療　</t>
    <phoneticPr fontId="2"/>
  </si>
  <si>
    <t>若月　優（QST病院 治療診断部）</t>
    <phoneticPr fontId="2"/>
  </si>
  <si>
    <t>21Y１４４８E</t>
    <phoneticPr fontId="2"/>
  </si>
  <si>
    <t>2A-19放射線治療と薬物療法併用</t>
    <rPh sb="5" eb="10">
      <t>ホウシャセンチリョウ</t>
    </rPh>
    <rPh sb="11" eb="15">
      <t>ヤクブツリョウホウ</t>
    </rPh>
    <rPh sb="15" eb="17">
      <t>ヘイヨウ</t>
    </rPh>
    <phoneticPr fontId="2"/>
  </si>
  <si>
    <t>太田 陽介（兵庫県立がんセンター）</t>
    <phoneticPr fontId="2"/>
  </si>
  <si>
    <t>在宅医療と地域連携　退院支援</t>
    <phoneticPr fontId="2"/>
  </si>
  <si>
    <t>緩和医療分野</t>
    <phoneticPr fontId="2"/>
  </si>
  <si>
    <t>家族・遺族ケア</t>
    <phoneticPr fontId="2"/>
  </si>
  <si>
    <t>21Y１４４３E</t>
    <phoneticPr fontId="2"/>
  </si>
  <si>
    <t>専門科目</t>
    <phoneticPr fontId="2"/>
  </si>
  <si>
    <t>非表示</t>
    <rPh sb="0" eb="3">
      <t>ヒヒョウジ</t>
    </rPh>
    <phoneticPr fontId="2"/>
  </si>
  <si>
    <t>単位数</t>
    <rPh sb="0" eb="2">
      <t>タンイ</t>
    </rPh>
    <phoneticPr fontId="6"/>
  </si>
  <si>
    <t>アミュゼ柏　クリスタルホール</t>
    <rPh sb="4" eb="5">
      <t>カシワ</t>
    </rPh>
    <phoneticPr fontId="64"/>
  </si>
  <si>
    <t>浜田医療センター　2階　総合研修センター</t>
    <rPh sb="0" eb="2">
      <t>ハマダ</t>
    </rPh>
    <rPh sb="2" eb="4">
      <t>イリョウ</t>
    </rPh>
    <rPh sb="10" eb="11">
      <t>カイ</t>
    </rPh>
    <rPh sb="12" eb="14">
      <t>ソウゴウ</t>
    </rPh>
    <rPh sb="14" eb="16">
      <t>ケンシュウ</t>
    </rPh>
    <phoneticPr fontId="64"/>
  </si>
  <si>
    <t>一般社団法人東京都病院薬剤師会　</t>
    <rPh sb="0" eb="6">
      <t>イッパンシャダンホウジン</t>
    </rPh>
    <rPh sb="6" eb="9">
      <t>トウキョウト</t>
    </rPh>
    <rPh sb="9" eb="11">
      <t>ビョウイン</t>
    </rPh>
    <rPh sb="11" eb="14">
      <t>ヤクザイシ</t>
    </rPh>
    <rPh sb="14" eb="15">
      <t>カイ</t>
    </rPh>
    <phoneticPr fontId="64"/>
  </si>
  <si>
    <t>鹿児島市医師会病院　別館6階ホール</t>
    <rPh sb="0" eb="4">
      <t>カゴシマシ</t>
    </rPh>
    <rPh sb="4" eb="7">
      <t>イシカイ</t>
    </rPh>
    <rPh sb="7" eb="9">
      <t>ビョウイン</t>
    </rPh>
    <rPh sb="10" eb="12">
      <t>ベッカン</t>
    </rPh>
    <rPh sb="13" eb="14">
      <t>カイ</t>
    </rPh>
    <phoneticPr fontId="64"/>
  </si>
  <si>
    <t>地域がん医療連携の推進を担う薬剤師養成コース　がん薬物療法研究討論会</t>
    <rPh sb="0" eb="2">
      <t>チイキ</t>
    </rPh>
    <rPh sb="4" eb="6">
      <t>イリョウ</t>
    </rPh>
    <rPh sb="6" eb="8">
      <t>レンケイ</t>
    </rPh>
    <rPh sb="9" eb="11">
      <t>スイシン</t>
    </rPh>
    <rPh sb="12" eb="13">
      <t>ニナ</t>
    </rPh>
    <rPh sb="14" eb="17">
      <t>ヤクザイシ</t>
    </rPh>
    <rPh sb="17" eb="19">
      <t>ヨウセイ</t>
    </rPh>
    <rPh sb="25" eb="27">
      <t>ヤクブツ</t>
    </rPh>
    <rPh sb="27" eb="29">
      <t>リョウホウ</t>
    </rPh>
    <rPh sb="29" eb="31">
      <t>ケンキュウ</t>
    </rPh>
    <rPh sb="31" eb="33">
      <t>トウロン</t>
    </rPh>
    <rPh sb="33" eb="34">
      <t>カイ</t>
    </rPh>
    <phoneticPr fontId="64"/>
  </si>
  <si>
    <t>ANAクラウンプラザホテル札幌</t>
    <rPh sb="13" eb="15">
      <t>サッポロ</t>
    </rPh>
    <phoneticPr fontId="64"/>
  </si>
  <si>
    <t>北海道医療大学札幌サテライトキャンパス</t>
    <rPh sb="0" eb="3">
      <t>ホッカイドウ</t>
    </rPh>
    <rPh sb="3" eb="5">
      <t>イリョウ</t>
    </rPh>
    <rPh sb="5" eb="7">
      <t>ダイガク</t>
    </rPh>
    <rPh sb="7" eb="9">
      <t>サッポロ</t>
    </rPh>
    <phoneticPr fontId="64"/>
  </si>
  <si>
    <t>がん化学療法地域連携セミナー</t>
    <rPh sb="2" eb="4">
      <t>カガク</t>
    </rPh>
    <rPh sb="4" eb="6">
      <t>リョウホウ</t>
    </rPh>
    <rPh sb="6" eb="8">
      <t>チイキ</t>
    </rPh>
    <rPh sb="8" eb="10">
      <t>レンケイ</t>
    </rPh>
    <phoneticPr fontId="64"/>
  </si>
  <si>
    <t>TKP小倉駅前ビジネスセンター9階　第一会議室</t>
    <rPh sb="3" eb="5">
      <t>コクラ</t>
    </rPh>
    <rPh sb="5" eb="7">
      <t>エキマエ</t>
    </rPh>
    <rPh sb="16" eb="17">
      <t>カイ</t>
    </rPh>
    <rPh sb="18" eb="20">
      <t>ダイイチ</t>
    </rPh>
    <rPh sb="20" eb="23">
      <t>カイギシツ</t>
    </rPh>
    <phoneticPr fontId="64"/>
  </si>
  <si>
    <t>愛知医科大学病院　緩和ケアセンター</t>
    <rPh sb="0" eb="2">
      <t>アイチ</t>
    </rPh>
    <rPh sb="2" eb="4">
      <t>イカ</t>
    </rPh>
    <rPh sb="4" eb="6">
      <t>ダイガク</t>
    </rPh>
    <rPh sb="6" eb="8">
      <t>ビョウイン</t>
    </rPh>
    <rPh sb="9" eb="11">
      <t>カンワ</t>
    </rPh>
    <phoneticPr fontId="64"/>
  </si>
  <si>
    <t>大阪赤十字病院　看護学校1階　合同教室</t>
    <rPh sb="0" eb="2">
      <t>オオサカ</t>
    </rPh>
    <rPh sb="2" eb="5">
      <t>セキジュウジ</t>
    </rPh>
    <rPh sb="5" eb="7">
      <t>ビョウイン</t>
    </rPh>
    <rPh sb="8" eb="10">
      <t>カンゴ</t>
    </rPh>
    <rPh sb="10" eb="12">
      <t>ガッコウ</t>
    </rPh>
    <rPh sb="13" eb="14">
      <t>カイ</t>
    </rPh>
    <rPh sb="15" eb="17">
      <t>ゴウドウ</t>
    </rPh>
    <rPh sb="17" eb="19">
      <t>キョウシツ</t>
    </rPh>
    <phoneticPr fontId="64"/>
  </si>
  <si>
    <t>福岡オンコロジー病診薬連携研究会</t>
    <rPh sb="0" eb="2">
      <t>フクオカ</t>
    </rPh>
    <rPh sb="8" eb="10">
      <t>ビョウシン</t>
    </rPh>
    <rPh sb="10" eb="11">
      <t>ヤク</t>
    </rPh>
    <rPh sb="11" eb="13">
      <t>レンケイ</t>
    </rPh>
    <rPh sb="13" eb="16">
      <t>ケンキュウカイ</t>
    </rPh>
    <phoneticPr fontId="64"/>
  </si>
  <si>
    <t>愛媛県薬剤師会館3階　大会議室</t>
    <rPh sb="0" eb="3">
      <t>エヒメケン</t>
    </rPh>
    <rPh sb="3" eb="6">
      <t>ヤクザイシ</t>
    </rPh>
    <rPh sb="6" eb="8">
      <t>カイカン</t>
    </rPh>
    <rPh sb="9" eb="10">
      <t>カイ</t>
    </rPh>
    <rPh sb="11" eb="15">
      <t>ダイカイギシツ</t>
    </rPh>
    <phoneticPr fontId="64"/>
  </si>
  <si>
    <t>神奈川県病院薬剤師会</t>
    <rPh sb="0" eb="4">
      <t>カナガワケン</t>
    </rPh>
    <rPh sb="4" eb="6">
      <t>ビョウイン</t>
    </rPh>
    <rPh sb="6" eb="9">
      <t>ヤクザイシ</t>
    </rPh>
    <rPh sb="9" eb="10">
      <t>カイ</t>
    </rPh>
    <phoneticPr fontId="64"/>
  </si>
  <si>
    <t>神奈川県立がんセンター管理・研究棟5階講堂</t>
    <rPh sb="0" eb="5">
      <t>カナガワケンリツ</t>
    </rPh>
    <rPh sb="11" eb="13">
      <t>カンリ</t>
    </rPh>
    <rPh sb="14" eb="16">
      <t>ケンキュウ</t>
    </rPh>
    <rPh sb="16" eb="17">
      <t>トウ</t>
    </rPh>
    <rPh sb="18" eb="19">
      <t>カイ</t>
    </rPh>
    <rPh sb="19" eb="21">
      <t>コウドウ</t>
    </rPh>
    <phoneticPr fontId="64"/>
  </si>
  <si>
    <t>一般社団法人　埼玉県病院薬剤師会　</t>
    <rPh sb="0" eb="2">
      <t>イッパン</t>
    </rPh>
    <rPh sb="2" eb="4">
      <t>シャダン</t>
    </rPh>
    <rPh sb="4" eb="6">
      <t>ホウジン</t>
    </rPh>
    <rPh sb="7" eb="10">
      <t>サイタマケン</t>
    </rPh>
    <rPh sb="10" eb="12">
      <t>ビョウイン</t>
    </rPh>
    <rPh sb="12" eb="15">
      <t>ヤクザイシ</t>
    </rPh>
    <rPh sb="15" eb="16">
      <t>カイ</t>
    </rPh>
    <phoneticPr fontId="64"/>
  </si>
  <si>
    <t>NPO法人東北臨床腫瘍研究会</t>
    <rPh sb="7" eb="9">
      <t>リンショウ</t>
    </rPh>
    <rPh sb="9" eb="11">
      <t>シュヨウ</t>
    </rPh>
    <rPh sb="11" eb="14">
      <t>ケンキュウカイ</t>
    </rPh>
    <phoneticPr fontId="64"/>
  </si>
  <si>
    <t>製鉄記念室蘭病院　がん診療センター3階大講堂</t>
    <rPh sb="0" eb="2">
      <t>セイテツ</t>
    </rPh>
    <rPh sb="2" eb="4">
      <t>キネン</t>
    </rPh>
    <rPh sb="4" eb="6">
      <t>ムロラン</t>
    </rPh>
    <rPh sb="6" eb="8">
      <t>ビョウイン</t>
    </rPh>
    <rPh sb="11" eb="13">
      <t>シンリョウ</t>
    </rPh>
    <rPh sb="18" eb="19">
      <t>カイ</t>
    </rPh>
    <rPh sb="19" eb="22">
      <t>ダイコウドウ</t>
    </rPh>
    <phoneticPr fontId="64"/>
  </si>
  <si>
    <t>愛知医科大学病院　大学本館302</t>
    <rPh sb="0" eb="2">
      <t>アイチ</t>
    </rPh>
    <rPh sb="2" eb="4">
      <t>イカ</t>
    </rPh>
    <rPh sb="4" eb="6">
      <t>ダイガク</t>
    </rPh>
    <rPh sb="6" eb="8">
      <t>ビョウイン</t>
    </rPh>
    <rPh sb="9" eb="11">
      <t>ダイガク</t>
    </rPh>
    <rPh sb="11" eb="13">
      <t>ホンカン</t>
    </rPh>
    <phoneticPr fontId="64"/>
  </si>
  <si>
    <t>板橋中央総合病院</t>
    <rPh sb="0" eb="2">
      <t>イタバシ</t>
    </rPh>
    <rPh sb="2" eb="4">
      <t>チュウオウ</t>
    </rPh>
    <rPh sb="4" eb="6">
      <t>ソウゴウ</t>
    </rPh>
    <rPh sb="6" eb="8">
      <t>ビョウイン</t>
    </rPh>
    <phoneticPr fontId="64"/>
  </si>
  <si>
    <t>月例会（学習会）</t>
    <rPh sb="0" eb="2">
      <t>ゲツレイ</t>
    </rPh>
    <rPh sb="2" eb="3">
      <t>カイ</t>
    </rPh>
    <rPh sb="4" eb="6">
      <t>ガクシュウ</t>
    </rPh>
    <rPh sb="6" eb="7">
      <t>カイ</t>
    </rPh>
    <phoneticPr fontId="64"/>
  </si>
  <si>
    <t>慶應義塾大学　芝共立キャンパス　</t>
    <rPh sb="7" eb="8">
      <t>シバ</t>
    </rPh>
    <rPh sb="8" eb="10">
      <t>キョウリツ</t>
    </rPh>
    <phoneticPr fontId="64"/>
  </si>
  <si>
    <t>広島県病院薬剤師会</t>
    <rPh sb="0" eb="3">
      <t>ヒロシマケン</t>
    </rPh>
    <rPh sb="3" eb="5">
      <t>ビョウイン</t>
    </rPh>
    <rPh sb="5" eb="8">
      <t>ヤクザイシ</t>
    </rPh>
    <rPh sb="8" eb="9">
      <t>カイ</t>
    </rPh>
    <phoneticPr fontId="64"/>
  </si>
  <si>
    <t>広島県病院薬剤師会東支部研修会　第4回がんセミナー</t>
    <rPh sb="0" eb="3">
      <t>ヒロシマケン</t>
    </rPh>
    <rPh sb="3" eb="5">
      <t>ビョウイン</t>
    </rPh>
    <rPh sb="5" eb="8">
      <t>ヤクザイシ</t>
    </rPh>
    <rPh sb="8" eb="9">
      <t>カイ</t>
    </rPh>
    <rPh sb="9" eb="10">
      <t>ヒガシ</t>
    </rPh>
    <rPh sb="10" eb="12">
      <t>シブ</t>
    </rPh>
    <rPh sb="12" eb="15">
      <t>ケンシュウカイ</t>
    </rPh>
    <rPh sb="16" eb="17">
      <t>ダイ</t>
    </rPh>
    <rPh sb="18" eb="19">
      <t>カイ</t>
    </rPh>
    <phoneticPr fontId="64"/>
  </si>
  <si>
    <t>広島県民文化センターふくやま　地下1階</t>
    <rPh sb="0" eb="2">
      <t>ヒロシマ</t>
    </rPh>
    <rPh sb="2" eb="4">
      <t>ケンミン</t>
    </rPh>
    <rPh sb="4" eb="6">
      <t>ブンカ</t>
    </rPh>
    <rPh sb="15" eb="17">
      <t>チカ</t>
    </rPh>
    <rPh sb="18" eb="19">
      <t>カイ</t>
    </rPh>
    <phoneticPr fontId="64"/>
  </si>
  <si>
    <t>北海道病院薬剤師会・室蘭病院薬剤師会・日本イーライリリー株式会社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ニホン</t>
    </rPh>
    <rPh sb="28" eb="32">
      <t>カブシキガイシャ</t>
    </rPh>
    <phoneticPr fontId="64"/>
  </si>
  <si>
    <t>群馬中毛がん連携研究会</t>
    <rPh sb="0" eb="2">
      <t>グンマ</t>
    </rPh>
    <rPh sb="2" eb="3">
      <t>ナカ</t>
    </rPh>
    <rPh sb="3" eb="4">
      <t>ケ</t>
    </rPh>
    <rPh sb="6" eb="8">
      <t>レンケイ</t>
    </rPh>
    <rPh sb="8" eb="11">
      <t>ケンキュウカイ</t>
    </rPh>
    <phoneticPr fontId="64"/>
  </si>
  <si>
    <t>都久志会館</t>
    <rPh sb="0" eb="1">
      <t>ミヤコ</t>
    </rPh>
    <rPh sb="1" eb="2">
      <t>ヒサ</t>
    </rPh>
    <rPh sb="2" eb="3">
      <t>ココロザシ</t>
    </rPh>
    <rPh sb="3" eb="5">
      <t>カイカン</t>
    </rPh>
    <phoneticPr fontId="64"/>
  </si>
  <si>
    <t>国立がん研究センター中央病院　第2会議室</t>
    <rPh sb="0" eb="2">
      <t>コクリツ</t>
    </rPh>
    <rPh sb="4" eb="6">
      <t>ケンキュウ</t>
    </rPh>
    <rPh sb="10" eb="12">
      <t>チュウオウ</t>
    </rPh>
    <rPh sb="12" eb="14">
      <t>ビョウイン</t>
    </rPh>
    <rPh sb="15" eb="16">
      <t>ダイ</t>
    </rPh>
    <rPh sb="17" eb="20">
      <t>カイギシツ</t>
    </rPh>
    <phoneticPr fontId="64"/>
  </si>
  <si>
    <t>国立がん研究センター中央病院　第1会議室</t>
    <rPh sb="0" eb="2">
      <t>コクリツ</t>
    </rPh>
    <rPh sb="4" eb="6">
      <t>ケンキュウ</t>
    </rPh>
    <rPh sb="10" eb="12">
      <t>チュウオウ</t>
    </rPh>
    <rPh sb="12" eb="14">
      <t>ビョウイン</t>
    </rPh>
    <rPh sb="15" eb="16">
      <t>ダイ</t>
    </rPh>
    <rPh sb="17" eb="20">
      <t>カイギシツ</t>
    </rPh>
    <phoneticPr fontId="64"/>
  </si>
  <si>
    <t>国立がん研究センター東病院</t>
    <rPh sb="10" eb="11">
      <t>ヒガシ</t>
    </rPh>
    <phoneticPr fontId="64"/>
  </si>
  <si>
    <t>国立がん研究センター東病院会議室　セミナールーム3</t>
    <rPh sb="10" eb="11">
      <t>ヒガシ</t>
    </rPh>
    <rPh sb="11" eb="13">
      <t>ビョウイン</t>
    </rPh>
    <rPh sb="13" eb="16">
      <t>カイギシツ</t>
    </rPh>
    <phoneticPr fontId="64"/>
  </si>
  <si>
    <t>愛知医科大学　大学本館302教室</t>
    <rPh sb="0" eb="2">
      <t>アイチ</t>
    </rPh>
    <rPh sb="2" eb="4">
      <t>イカ</t>
    </rPh>
    <rPh sb="4" eb="6">
      <t>ダイガク</t>
    </rPh>
    <rPh sb="7" eb="9">
      <t>ダイガク</t>
    </rPh>
    <rPh sb="9" eb="11">
      <t>ホンカン</t>
    </rPh>
    <rPh sb="14" eb="16">
      <t>キョウシツ</t>
    </rPh>
    <phoneticPr fontId="64"/>
  </si>
  <si>
    <t>佐賀県病院薬剤師会</t>
    <rPh sb="0" eb="3">
      <t>サガケン</t>
    </rPh>
    <rPh sb="3" eb="5">
      <t>ビョウイン</t>
    </rPh>
    <rPh sb="5" eb="8">
      <t>ヤクザイシ</t>
    </rPh>
    <rPh sb="8" eb="9">
      <t>カイ</t>
    </rPh>
    <phoneticPr fontId="64"/>
  </si>
  <si>
    <t>佐賀大学医学部附属病院　臨床小講堂</t>
    <rPh sb="0" eb="2">
      <t>サガ</t>
    </rPh>
    <rPh sb="2" eb="4">
      <t>ダイガク</t>
    </rPh>
    <rPh sb="4" eb="6">
      <t>イガク</t>
    </rPh>
    <rPh sb="6" eb="7">
      <t>ブ</t>
    </rPh>
    <rPh sb="7" eb="9">
      <t>フゾク</t>
    </rPh>
    <rPh sb="9" eb="11">
      <t>ビョウイン</t>
    </rPh>
    <rPh sb="12" eb="14">
      <t>リンショウ</t>
    </rPh>
    <rPh sb="14" eb="17">
      <t>ショウコウドウ</t>
    </rPh>
    <phoneticPr fontId="64"/>
  </si>
  <si>
    <t>日本薬科大学</t>
    <rPh sb="0" eb="2">
      <t>ニホン</t>
    </rPh>
    <rPh sb="2" eb="4">
      <t>ヤッカ</t>
    </rPh>
    <rPh sb="4" eb="6">
      <t>ダイガク</t>
    </rPh>
    <phoneticPr fontId="64"/>
  </si>
  <si>
    <t>岩手県病院薬剤師会</t>
    <rPh sb="0" eb="3">
      <t>イワテケン</t>
    </rPh>
    <rPh sb="3" eb="5">
      <t>ビョウイン</t>
    </rPh>
    <rPh sb="5" eb="8">
      <t>ヤクザイシ</t>
    </rPh>
    <rPh sb="8" eb="9">
      <t>カイ</t>
    </rPh>
    <phoneticPr fontId="64"/>
  </si>
  <si>
    <t>宮城県病院薬剤師会・日本イーライリリー株式会社</t>
    <rPh sb="0" eb="3">
      <t>ミヤギケン</t>
    </rPh>
    <rPh sb="3" eb="5">
      <t>ビョウイン</t>
    </rPh>
    <rPh sb="5" eb="8">
      <t>ヤクザイシ</t>
    </rPh>
    <rPh sb="8" eb="9">
      <t>カイ</t>
    </rPh>
    <rPh sb="10" eb="12">
      <t>ニホン</t>
    </rPh>
    <rPh sb="19" eb="23">
      <t>カブシキガイシャ</t>
    </rPh>
    <phoneticPr fontId="64"/>
  </si>
  <si>
    <t>公益社団法人福岡県薬剤師会</t>
    <rPh sb="0" eb="2">
      <t>コウエキ</t>
    </rPh>
    <rPh sb="2" eb="4">
      <t>シャダン</t>
    </rPh>
    <rPh sb="4" eb="6">
      <t>ホウジン</t>
    </rPh>
    <rPh sb="6" eb="9">
      <t>フクオカケン</t>
    </rPh>
    <rPh sb="9" eb="12">
      <t>ヤクザイシ</t>
    </rPh>
    <rPh sb="12" eb="13">
      <t>カイ</t>
    </rPh>
    <phoneticPr fontId="64"/>
  </si>
  <si>
    <t>グランドプリンスホテル広島</t>
    <rPh sb="11" eb="13">
      <t>ヒロシマ</t>
    </rPh>
    <phoneticPr fontId="64"/>
  </si>
  <si>
    <t>京都大学「多様な新ニーズに対応する「がん専門医療人材（がんプロフェッショナル）養成プラン」」高度がん医療を先導する医療人養成薬剤師インテンシブコース</t>
    <rPh sb="0" eb="2">
      <t>キョウト</t>
    </rPh>
    <rPh sb="2" eb="4">
      <t>ダイガク</t>
    </rPh>
    <rPh sb="5" eb="7">
      <t>タヨウ</t>
    </rPh>
    <rPh sb="8" eb="9">
      <t>シン</t>
    </rPh>
    <rPh sb="13" eb="15">
      <t>タイオウ</t>
    </rPh>
    <rPh sb="20" eb="22">
      <t>センモン</t>
    </rPh>
    <rPh sb="22" eb="24">
      <t>イリョウ</t>
    </rPh>
    <rPh sb="24" eb="26">
      <t>ジンザイ</t>
    </rPh>
    <rPh sb="39" eb="41">
      <t>ヨウセイ</t>
    </rPh>
    <rPh sb="46" eb="48">
      <t>コウド</t>
    </rPh>
    <rPh sb="50" eb="52">
      <t>イリョウ</t>
    </rPh>
    <rPh sb="53" eb="55">
      <t>センドウ</t>
    </rPh>
    <rPh sb="57" eb="59">
      <t>イリョウ</t>
    </rPh>
    <rPh sb="59" eb="60">
      <t>ジン</t>
    </rPh>
    <rPh sb="60" eb="62">
      <t>ヨウセイ</t>
    </rPh>
    <rPh sb="62" eb="65">
      <t>ヤクザイシ</t>
    </rPh>
    <phoneticPr fontId="64"/>
  </si>
  <si>
    <t>第2回地域がん医療における病院・薬局・在宅の連携強化・推進に取り組む薬剤師養成コース</t>
    <rPh sb="0" eb="1">
      <t>ダイ</t>
    </rPh>
    <rPh sb="2" eb="3">
      <t>カイ</t>
    </rPh>
    <rPh sb="3" eb="5">
      <t>チイキ</t>
    </rPh>
    <rPh sb="7" eb="9">
      <t>イリョウ</t>
    </rPh>
    <rPh sb="13" eb="15">
      <t>ビョウイン</t>
    </rPh>
    <rPh sb="16" eb="18">
      <t>ヤッキョク</t>
    </rPh>
    <rPh sb="19" eb="21">
      <t>ザイタク</t>
    </rPh>
    <rPh sb="22" eb="24">
      <t>レンケイ</t>
    </rPh>
    <rPh sb="24" eb="26">
      <t>キョウカ</t>
    </rPh>
    <rPh sb="27" eb="29">
      <t>スイシン</t>
    </rPh>
    <rPh sb="30" eb="31">
      <t>ト</t>
    </rPh>
    <rPh sb="32" eb="33">
      <t>ク</t>
    </rPh>
    <rPh sb="34" eb="37">
      <t>ヤクザイシ</t>
    </rPh>
    <rPh sb="37" eb="39">
      <t>ヨウセイ</t>
    </rPh>
    <phoneticPr fontId="64"/>
  </si>
  <si>
    <t>京都大学薬学部記念講堂</t>
    <rPh sb="0" eb="2">
      <t>キョウト</t>
    </rPh>
    <rPh sb="2" eb="4">
      <t>ダイガク</t>
    </rPh>
    <rPh sb="4" eb="7">
      <t>ヤクガクブ</t>
    </rPh>
    <rPh sb="7" eb="9">
      <t>キネン</t>
    </rPh>
    <rPh sb="9" eb="11">
      <t>コウドウ</t>
    </rPh>
    <phoneticPr fontId="64"/>
  </si>
  <si>
    <t>昭和大学旗の台キャンパス薬学棟16号館</t>
    <rPh sb="0" eb="2">
      <t>ショウワ</t>
    </rPh>
    <rPh sb="2" eb="4">
      <t>ダイガク</t>
    </rPh>
    <rPh sb="4" eb="5">
      <t>ハタ</t>
    </rPh>
    <rPh sb="6" eb="7">
      <t>ダイ</t>
    </rPh>
    <rPh sb="12" eb="14">
      <t>ヤクガク</t>
    </rPh>
    <rPh sb="14" eb="15">
      <t>トウ</t>
    </rPh>
    <rPh sb="17" eb="19">
      <t>ゴウカン</t>
    </rPh>
    <phoneticPr fontId="64"/>
  </si>
  <si>
    <t>2019/1/25～27</t>
    <phoneticPr fontId="2"/>
  </si>
  <si>
    <t>3日間全日参加で</t>
  </si>
  <si>
    <t>平成30年度大阪府におけるがん化学療法に関わる薬剤師の地域リーダー養成研修会</t>
    <rPh sb="0" eb="2">
      <t>ヘイセイ</t>
    </rPh>
    <rPh sb="4" eb="5">
      <t>ネン</t>
    </rPh>
    <rPh sb="5" eb="6">
      <t>ド</t>
    </rPh>
    <rPh sb="6" eb="9">
      <t>オオサカフ</t>
    </rPh>
    <rPh sb="15" eb="17">
      <t>カガク</t>
    </rPh>
    <rPh sb="17" eb="19">
      <t>リョウホウ</t>
    </rPh>
    <rPh sb="20" eb="21">
      <t>カカ</t>
    </rPh>
    <rPh sb="23" eb="26">
      <t>ヤクザイシ</t>
    </rPh>
    <rPh sb="27" eb="29">
      <t>チイキ</t>
    </rPh>
    <rPh sb="33" eb="35">
      <t>ヨウセイ</t>
    </rPh>
    <rPh sb="35" eb="38">
      <t>ケンシュウカイ</t>
    </rPh>
    <phoneticPr fontId="64"/>
  </si>
  <si>
    <t>大阪国際がんセンター　6階　大会議室</t>
    <rPh sb="0" eb="2">
      <t>オオサカ</t>
    </rPh>
    <rPh sb="2" eb="4">
      <t>コクサイ</t>
    </rPh>
    <rPh sb="12" eb="13">
      <t>カイ</t>
    </rPh>
    <rPh sb="14" eb="18">
      <t>ダイカイギシツ</t>
    </rPh>
    <phoneticPr fontId="64"/>
  </si>
  <si>
    <t>NPO法人愛知キャンサーネットワーク</t>
    <rPh sb="4" eb="5">
      <t>ジン</t>
    </rPh>
    <rPh sb="5" eb="7">
      <t>アイチ</t>
    </rPh>
    <phoneticPr fontId="64"/>
  </si>
  <si>
    <t>第7回痛みについての勉強会</t>
    <rPh sb="0" eb="1">
      <t>ダイ</t>
    </rPh>
    <rPh sb="2" eb="3">
      <t>カイ</t>
    </rPh>
    <rPh sb="3" eb="4">
      <t>イタ</t>
    </rPh>
    <rPh sb="10" eb="13">
      <t>ベンキョウカイ</t>
    </rPh>
    <phoneticPr fontId="64"/>
  </si>
  <si>
    <t>安保ホール</t>
    <rPh sb="0" eb="2">
      <t>アンポ</t>
    </rPh>
    <phoneticPr fontId="64"/>
  </si>
  <si>
    <t>一般社団法人薬局共創未来人財育成機構</t>
    <rPh sb="0" eb="2">
      <t>イッパン</t>
    </rPh>
    <rPh sb="2" eb="4">
      <t>シャダン</t>
    </rPh>
    <rPh sb="4" eb="6">
      <t>ホウジン</t>
    </rPh>
    <rPh sb="6" eb="8">
      <t>ヤッキョク</t>
    </rPh>
    <rPh sb="8" eb="10">
      <t>キョウソウ</t>
    </rPh>
    <rPh sb="10" eb="12">
      <t>ミライ</t>
    </rPh>
    <rPh sb="12" eb="14">
      <t>ジンザイ</t>
    </rPh>
    <rPh sb="14" eb="16">
      <t>イクセイ</t>
    </rPh>
    <rPh sb="16" eb="18">
      <t>キコウ</t>
    </rPh>
    <phoneticPr fontId="64"/>
  </si>
  <si>
    <t>平成30年度第4回定例セミナー「大腸がん」</t>
    <rPh sb="0" eb="2">
      <t>ヘイセイ</t>
    </rPh>
    <rPh sb="4" eb="6">
      <t>ネンド</t>
    </rPh>
    <rPh sb="6" eb="7">
      <t>ダイ</t>
    </rPh>
    <rPh sb="8" eb="9">
      <t>カイ</t>
    </rPh>
    <rPh sb="9" eb="11">
      <t>テイレイ</t>
    </rPh>
    <rPh sb="16" eb="18">
      <t>ダイチョウ</t>
    </rPh>
    <phoneticPr fontId="64"/>
  </si>
  <si>
    <t>グラントウキョウサウスタワー10階</t>
    <rPh sb="16" eb="17">
      <t>カイ</t>
    </rPh>
    <phoneticPr fontId="64"/>
  </si>
  <si>
    <t>がん診療連携拠点病院の調剤薬局薬剤師研修会</t>
    <rPh sb="2" eb="4">
      <t>シンリョウ</t>
    </rPh>
    <rPh sb="4" eb="6">
      <t>レンケイ</t>
    </rPh>
    <rPh sb="6" eb="8">
      <t>キョテン</t>
    </rPh>
    <rPh sb="8" eb="10">
      <t>ビョウイン</t>
    </rPh>
    <rPh sb="11" eb="13">
      <t>チョウザイ</t>
    </rPh>
    <rPh sb="13" eb="15">
      <t>ヤッキョク</t>
    </rPh>
    <rPh sb="15" eb="18">
      <t>ヤクザイシ</t>
    </rPh>
    <rPh sb="18" eb="20">
      <t>ケンシュウ</t>
    </rPh>
    <rPh sb="20" eb="21">
      <t>カイ</t>
    </rPh>
    <phoneticPr fontId="64"/>
  </si>
  <si>
    <t>九州大学病院　がんセンター</t>
    <rPh sb="0" eb="2">
      <t>キュウシュウ</t>
    </rPh>
    <rPh sb="2" eb="4">
      <t>ダイガク</t>
    </rPh>
    <rPh sb="4" eb="6">
      <t>ビョウイン</t>
    </rPh>
    <phoneticPr fontId="64"/>
  </si>
  <si>
    <t>平成30年度　九州大学病院　がん化学療法病診薬連携セミナー</t>
    <rPh sb="23" eb="25">
      <t>レンケイ</t>
    </rPh>
    <phoneticPr fontId="64"/>
  </si>
  <si>
    <t>九州大学　百年講堂中ホール</t>
    <rPh sb="0" eb="2">
      <t>キュウシュウ</t>
    </rPh>
    <rPh sb="2" eb="4">
      <t>ダイガク</t>
    </rPh>
    <rPh sb="5" eb="7">
      <t>ヒャクネン</t>
    </rPh>
    <rPh sb="7" eb="9">
      <t>コウドウ</t>
    </rPh>
    <rPh sb="9" eb="10">
      <t>ナカ</t>
    </rPh>
    <phoneticPr fontId="64"/>
  </si>
  <si>
    <t>北海道病院薬剤師会・室蘭病院薬剤師会・持田製薬株式会社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モチダ</t>
    </rPh>
    <rPh sb="21" eb="23">
      <t>セイヤク</t>
    </rPh>
    <rPh sb="23" eb="27">
      <t>カブシキガイシャ</t>
    </rPh>
    <phoneticPr fontId="64"/>
  </si>
  <si>
    <t>平成30年度　第4回室蘭がんセミナー</t>
    <rPh sb="4" eb="6">
      <t>ネンド</t>
    </rPh>
    <rPh sb="7" eb="8">
      <t>ダイ</t>
    </rPh>
    <rPh sb="9" eb="10">
      <t>カイ</t>
    </rPh>
    <rPh sb="10" eb="12">
      <t>ムロラン</t>
    </rPh>
    <phoneticPr fontId="64"/>
  </si>
  <si>
    <t>国立がん研究センター中央病院　薬剤部講義研修
平成30年度　がん専門薬剤師研修事業　
「大腸癌」（外科治療）</t>
    <rPh sb="0" eb="2">
      <t>コクリツ</t>
    </rPh>
    <rPh sb="4" eb="6">
      <t>ケンキュウ</t>
    </rPh>
    <rPh sb="10" eb="12">
      <t>チュウオウ</t>
    </rPh>
    <rPh sb="12" eb="14">
      <t>ビョウイン</t>
    </rPh>
    <rPh sb="15" eb="17">
      <t>ヤクザイ</t>
    </rPh>
    <rPh sb="17" eb="18">
      <t>ブ</t>
    </rPh>
    <rPh sb="18" eb="20">
      <t>コウギ</t>
    </rPh>
    <rPh sb="20" eb="22">
      <t>ケンシュウ</t>
    </rPh>
    <rPh sb="23" eb="25">
      <t>ヘイセイ</t>
    </rPh>
    <rPh sb="27" eb="29">
      <t>ネンド</t>
    </rPh>
    <rPh sb="32" eb="34">
      <t>センモン</t>
    </rPh>
    <rPh sb="34" eb="37">
      <t>ヤクザイシ</t>
    </rPh>
    <rPh sb="37" eb="39">
      <t>ケンシュウ</t>
    </rPh>
    <rPh sb="39" eb="41">
      <t>ジギョウ</t>
    </rPh>
    <rPh sb="44" eb="46">
      <t>ダイチョウ</t>
    </rPh>
    <rPh sb="46" eb="47">
      <t>ガン</t>
    </rPh>
    <rPh sb="49" eb="51">
      <t>ゲカ</t>
    </rPh>
    <rPh sb="51" eb="53">
      <t>チリョウ</t>
    </rPh>
    <phoneticPr fontId="64"/>
  </si>
  <si>
    <t>国立がん研究センター中央病院　薬剤部講義研修
平成30年度　がん専門薬剤師研修事業　
「放射線治療」（IVR)</t>
    <rPh sb="44" eb="47">
      <t>ホウシャセン</t>
    </rPh>
    <rPh sb="47" eb="49">
      <t>チリョウ</t>
    </rPh>
    <phoneticPr fontId="64"/>
  </si>
  <si>
    <t>国立がん研究センター中央病院　薬剤部講義研修
平成30年度　がん専門薬剤師研修事業　
「肝・胆・膵癌」（化学療法）</t>
    <rPh sb="44" eb="45">
      <t>カン</t>
    </rPh>
    <rPh sb="46" eb="47">
      <t>タン</t>
    </rPh>
    <rPh sb="48" eb="49">
      <t>スイ</t>
    </rPh>
    <rPh sb="49" eb="50">
      <t>ガン</t>
    </rPh>
    <rPh sb="52" eb="54">
      <t>カガク</t>
    </rPh>
    <rPh sb="54" eb="56">
      <t>リョウホウ</t>
    </rPh>
    <phoneticPr fontId="64"/>
  </si>
  <si>
    <t>国立がん研究センター中央病院　薬剤部講義研修
平成30年度　がん専門薬剤師研修事業　
「造血器腫瘍」（悪性リンパ腫）</t>
    <rPh sb="44" eb="47">
      <t>ゾウケツキ</t>
    </rPh>
    <rPh sb="47" eb="49">
      <t>シュヨウ</t>
    </rPh>
    <rPh sb="51" eb="53">
      <t>アクセイ</t>
    </rPh>
    <rPh sb="56" eb="57">
      <t>シュ</t>
    </rPh>
    <phoneticPr fontId="64"/>
  </si>
  <si>
    <t>国立がん研究センター中央病院　薬剤部講義研修
平成30年度　がん専門薬剤師研修事業　
「生物統計の基礎」</t>
    <rPh sb="44" eb="46">
      <t>セイブツ</t>
    </rPh>
    <rPh sb="46" eb="48">
      <t>トウケイ</t>
    </rPh>
    <rPh sb="49" eb="51">
      <t>キソ</t>
    </rPh>
    <phoneticPr fontId="64"/>
  </si>
  <si>
    <t>国立がん研究センター中央病院　薬剤部講義研修
平成30年度　がん専門薬剤師研修事業　
「がん薬物療法の実践②処方提案の実症例」（皮膚・HFS)</t>
    <rPh sb="46" eb="48">
      <t>ヤクブツ</t>
    </rPh>
    <rPh sb="48" eb="50">
      <t>リョウホウ</t>
    </rPh>
    <rPh sb="51" eb="53">
      <t>ジッセン</t>
    </rPh>
    <rPh sb="54" eb="56">
      <t>ショホウ</t>
    </rPh>
    <rPh sb="56" eb="58">
      <t>テイアン</t>
    </rPh>
    <rPh sb="59" eb="60">
      <t>ジツ</t>
    </rPh>
    <rPh sb="60" eb="62">
      <t>ショウレイ</t>
    </rPh>
    <rPh sb="64" eb="66">
      <t>ヒフ</t>
    </rPh>
    <phoneticPr fontId="64"/>
  </si>
  <si>
    <t>国立がん研究センター中央病院　薬剤部講義研修
平成30年度　がん専門薬剤師研修事業　
「骨腫瘍」</t>
    <rPh sb="44" eb="45">
      <t>ホネ</t>
    </rPh>
    <rPh sb="45" eb="47">
      <t>シュヨウ</t>
    </rPh>
    <phoneticPr fontId="64"/>
  </si>
  <si>
    <t>国立がん研究センター中央病院　薬剤部講義研修
平成30年度　がん専門薬剤師研修事業　
「婦人科癌」（化学療法）</t>
    <rPh sb="44" eb="47">
      <t>フジンカ</t>
    </rPh>
    <rPh sb="47" eb="48">
      <t>ガン</t>
    </rPh>
    <rPh sb="50" eb="52">
      <t>カガク</t>
    </rPh>
    <rPh sb="52" eb="54">
      <t>リョウホウ</t>
    </rPh>
    <phoneticPr fontId="64"/>
  </si>
  <si>
    <t>国立がん研究センター中央病院　薬剤部講義研修
平成30年度　がん専門薬剤師研修事業　
「精神腫瘍」</t>
    <rPh sb="44" eb="46">
      <t>セイシン</t>
    </rPh>
    <rPh sb="46" eb="48">
      <t>シュヨウ</t>
    </rPh>
    <phoneticPr fontId="64"/>
  </si>
  <si>
    <t>国立がん研究センター中央病院　薬剤部講義研修
平成30年度　がん専門薬剤師研修事業　
「食道癌」（外科治療）</t>
    <rPh sb="44" eb="46">
      <t>ショクドウ</t>
    </rPh>
    <rPh sb="46" eb="47">
      <t>ガン</t>
    </rPh>
    <rPh sb="49" eb="51">
      <t>ゲカ</t>
    </rPh>
    <rPh sb="51" eb="53">
      <t>チリョウ</t>
    </rPh>
    <phoneticPr fontId="64"/>
  </si>
  <si>
    <t>国立がん研究センター中央病院　薬剤部講義研修
平成30年度　がん専門薬剤師研修事業　
「Pharmacogenomics研究最前線」</t>
    <rPh sb="60" eb="62">
      <t>ケンキュウ</t>
    </rPh>
    <rPh sb="62" eb="65">
      <t>サイゼンセン</t>
    </rPh>
    <phoneticPr fontId="64"/>
  </si>
  <si>
    <t>国立がん研究センター中央病院　薬剤部講義研修
平成30年度　がん専門薬剤師研修事業　
「肺癌」（外科治療）</t>
    <rPh sb="44" eb="46">
      <t>ハイガン</t>
    </rPh>
    <rPh sb="48" eb="50">
      <t>ゲカ</t>
    </rPh>
    <rPh sb="50" eb="52">
      <t>チリョウ</t>
    </rPh>
    <phoneticPr fontId="64"/>
  </si>
  <si>
    <t>国立がん研究センター中央病院　薬剤部講義研修
平成30年度　がん専門薬剤師研修事業　
「乳癌」（化学療法）</t>
    <rPh sb="44" eb="46">
      <t>ニュウガン</t>
    </rPh>
    <rPh sb="48" eb="50">
      <t>カガク</t>
    </rPh>
    <rPh sb="50" eb="52">
      <t>リョウホウ</t>
    </rPh>
    <phoneticPr fontId="64"/>
  </si>
  <si>
    <t>国立がん研究センター中央病院　薬剤部講義研修
平成30年度　がん専門薬剤師研修事業　
「頭頸部癌」</t>
    <rPh sb="44" eb="47">
      <t>トウケイブ</t>
    </rPh>
    <rPh sb="47" eb="48">
      <t>ガン</t>
    </rPh>
    <phoneticPr fontId="64"/>
  </si>
  <si>
    <t>国立がん研究センター中央病院　薬剤部講義研修
平成30年度　がん専門薬剤師研修事業　
「脳腫瘍」</t>
    <rPh sb="44" eb="47">
      <t>ノウシュヨウ</t>
    </rPh>
    <phoneticPr fontId="64"/>
  </si>
  <si>
    <t>国立がん研究センター中央病院　薬剤部講義研修
平成30年度　がん専門薬剤師研修事業　
「胃癌」（外科治療）</t>
    <rPh sb="44" eb="45">
      <t>イ</t>
    </rPh>
    <rPh sb="45" eb="46">
      <t>ガン</t>
    </rPh>
    <rPh sb="48" eb="50">
      <t>ゲカ</t>
    </rPh>
    <rPh sb="50" eb="52">
      <t>チリョウ</t>
    </rPh>
    <phoneticPr fontId="64"/>
  </si>
  <si>
    <t>国立がん研究センター中央病院　薬剤部講義研修
平成30年度　がん専門薬剤師研修事業　
「胚細胞腫瘍」</t>
    <rPh sb="44" eb="45">
      <t>ハイ</t>
    </rPh>
    <rPh sb="45" eb="47">
      <t>サイボウ</t>
    </rPh>
    <rPh sb="47" eb="49">
      <t>シュヨウ</t>
    </rPh>
    <phoneticPr fontId="64"/>
  </si>
  <si>
    <t>国立がん研究センター中央病院　薬剤部講義研修
平成30年度　がん専門薬剤師研修事業　
「がん薬物療法の実践③処方提案の実症例」（血液）</t>
    <rPh sb="46" eb="48">
      <t>ヤクブツ</t>
    </rPh>
    <rPh sb="48" eb="50">
      <t>リョウホウ</t>
    </rPh>
    <rPh sb="51" eb="53">
      <t>ジッセン</t>
    </rPh>
    <rPh sb="54" eb="56">
      <t>ショホウ</t>
    </rPh>
    <rPh sb="56" eb="58">
      <t>テイアン</t>
    </rPh>
    <rPh sb="59" eb="60">
      <t>ジツ</t>
    </rPh>
    <rPh sb="60" eb="62">
      <t>ショウレイ</t>
    </rPh>
    <rPh sb="64" eb="66">
      <t>ケツエキ</t>
    </rPh>
    <phoneticPr fontId="64"/>
  </si>
  <si>
    <t>国立がん研究センター中央病院　薬剤部講義研修
平成30年度　がん専門薬剤師研修事業　
「抗がん剤の臨床薬理」（PK/PD)</t>
    <rPh sb="44" eb="45">
      <t>コウ</t>
    </rPh>
    <rPh sb="47" eb="48">
      <t>ザイ</t>
    </rPh>
    <rPh sb="49" eb="51">
      <t>リンショウ</t>
    </rPh>
    <rPh sb="51" eb="52">
      <t>ヤク</t>
    </rPh>
    <rPh sb="52" eb="53">
      <t>リ</t>
    </rPh>
    <phoneticPr fontId="64"/>
  </si>
  <si>
    <t>国立がん研究センター中央病院　薬剤部講義研修
平成30年度　がん専門薬剤師研修事業　
「がんと総合医療」</t>
    <rPh sb="47" eb="49">
      <t>ソウゴウ</t>
    </rPh>
    <rPh sb="49" eb="51">
      <t>イリョウ</t>
    </rPh>
    <phoneticPr fontId="64"/>
  </si>
  <si>
    <t>国立がん研究センター中央病院　薬剤部講義研修
平成30年度　がん専門薬剤師研修事業　
「泌尿器癌」（化学療法）</t>
    <rPh sb="44" eb="47">
      <t>ヒニョウキ</t>
    </rPh>
    <rPh sb="47" eb="48">
      <t>ガン</t>
    </rPh>
    <rPh sb="50" eb="52">
      <t>カガク</t>
    </rPh>
    <rPh sb="52" eb="54">
      <t>リョウホウ</t>
    </rPh>
    <phoneticPr fontId="64"/>
  </si>
  <si>
    <t>国立がん研究センター中央病院　薬剤部講義研修
平成30年度　がん専門薬剤師研修事業　
「原発不明癌」</t>
    <rPh sb="44" eb="46">
      <t>ゲンパツ</t>
    </rPh>
    <rPh sb="46" eb="48">
      <t>フメイ</t>
    </rPh>
    <rPh sb="48" eb="49">
      <t>ガン</t>
    </rPh>
    <phoneticPr fontId="64"/>
  </si>
  <si>
    <t>国立がん研究センター中央病院　薬剤部講義研修
平成30年度　がん専門薬剤師研修事業　
「B型肝炎、AIDS、梅毒など感染症再燃予防のエビデンス」</t>
    <rPh sb="45" eb="46">
      <t>ガタ</t>
    </rPh>
    <rPh sb="46" eb="48">
      <t>カンエン</t>
    </rPh>
    <rPh sb="54" eb="55">
      <t>ウメ</t>
    </rPh>
    <rPh sb="55" eb="56">
      <t>ドク</t>
    </rPh>
    <rPh sb="58" eb="61">
      <t>カンセンショウ</t>
    </rPh>
    <rPh sb="61" eb="63">
      <t>サイネン</t>
    </rPh>
    <rPh sb="63" eb="65">
      <t>ヨボウ</t>
    </rPh>
    <phoneticPr fontId="64"/>
  </si>
  <si>
    <t>国立がん研究センター中央病院　薬剤部講義研修
平成30年度　がん専門薬剤師研修事業　
「がん薬物療法の実践①処方提案の実症例」（消化管）</t>
    <rPh sb="46" eb="48">
      <t>ヤクブツ</t>
    </rPh>
    <rPh sb="48" eb="50">
      <t>リョウホウ</t>
    </rPh>
    <rPh sb="51" eb="53">
      <t>ジッセン</t>
    </rPh>
    <rPh sb="54" eb="56">
      <t>ショホウ</t>
    </rPh>
    <rPh sb="56" eb="58">
      <t>テイアン</t>
    </rPh>
    <rPh sb="59" eb="60">
      <t>ジツ</t>
    </rPh>
    <rPh sb="60" eb="62">
      <t>ショウレイ</t>
    </rPh>
    <rPh sb="64" eb="67">
      <t>ショウカカン</t>
    </rPh>
    <phoneticPr fontId="64"/>
  </si>
  <si>
    <t>国立がん研究センター中央病院　薬剤部講義研修
平成30年度　がん専門薬剤師研修事業　
「がん疼痛治療」</t>
    <rPh sb="46" eb="48">
      <t>トウツウ</t>
    </rPh>
    <rPh sb="48" eb="50">
      <t>チリョウ</t>
    </rPh>
    <phoneticPr fontId="64"/>
  </si>
  <si>
    <t>国立がん研究センター中央病院　薬剤部講義研修
平成30年度　がん専門薬剤師研修事業　
「皮膚腫瘍」</t>
    <rPh sb="44" eb="46">
      <t>ヒフ</t>
    </rPh>
    <rPh sb="46" eb="48">
      <t>シュヨウ</t>
    </rPh>
    <phoneticPr fontId="64"/>
  </si>
  <si>
    <t>広島県病院薬剤師会　</t>
    <rPh sb="0" eb="3">
      <t>ヒロシマケン</t>
    </rPh>
    <rPh sb="3" eb="5">
      <t>ビョウイン</t>
    </rPh>
    <rPh sb="5" eb="8">
      <t>ヤクザイシ</t>
    </rPh>
    <rPh sb="8" eb="9">
      <t>カイ</t>
    </rPh>
    <phoneticPr fontId="64"/>
  </si>
  <si>
    <t>第10回広島がん薬物療法セミナー（基礎コース）</t>
    <rPh sb="0" eb="1">
      <t>ダイ</t>
    </rPh>
    <rPh sb="3" eb="4">
      <t>カイ</t>
    </rPh>
    <rPh sb="4" eb="6">
      <t>ヒロシマ</t>
    </rPh>
    <rPh sb="8" eb="10">
      <t>ヤクブツ</t>
    </rPh>
    <rPh sb="10" eb="12">
      <t>リョウホウ</t>
    </rPh>
    <rPh sb="17" eb="19">
      <t>キソ</t>
    </rPh>
    <phoneticPr fontId="64"/>
  </si>
  <si>
    <t>広島大学病院　たんぽぽ保育園　2階　カンファレンス2</t>
    <rPh sb="0" eb="2">
      <t>ヒロシマ</t>
    </rPh>
    <rPh sb="2" eb="4">
      <t>ダイガク</t>
    </rPh>
    <rPh sb="4" eb="6">
      <t>ビョウイン</t>
    </rPh>
    <rPh sb="11" eb="14">
      <t>ホイクエン</t>
    </rPh>
    <rPh sb="16" eb="17">
      <t>カイ</t>
    </rPh>
    <phoneticPr fontId="64"/>
  </si>
  <si>
    <t>大阪赤十字病院、共催BMS</t>
    <rPh sb="0" eb="2">
      <t>オオサカ</t>
    </rPh>
    <rPh sb="2" eb="5">
      <t>セキジュウジ</t>
    </rPh>
    <rPh sb="5" eb="7">
      <t>ビョウイン</t>
    </rPh>
    <rPh sb="8" eb="10">
      <t>キョウサイ</t>
    </rPh>
    <phoneticPr fontId="64"/>
  </si>
  <si>
    <t>二本松薬剤師会</t>
    <rPh sb="0" eb="3">
      <t>ニホンマツ</t>
    </rPh>
    <rPh sb="3" eb="6">
      <t>ヤクザイシ</t>
    </rPh>
    <rPh sb="6" eb="7">
      <t>カイ</t>
    </rPh>
    <phoneticPr fontId="64"/>
  </si>
  <si>
    <t>第4回がんを学ぶ会 in 二本松～がん疼痛緩和ケアの基本～</t>
    <rPh sb="0" eb="1">
      <t>ダイ</t>
    </rPh>
    <rPh sb="2" eb="3">
      <t>カイ</t>
    </rPh>
    <rPh sb="6" eb="7">
      <t>マナ</t>
    </rPh>
    <rPh sb="8" eb="9">
      <t>カイ</t>
    </rPh>
    <rPh sb="13" eb="16">
      <t>ニホンマツ</t>
    </rPh>
    <rPh sb="19" eb="21">
      <t>トウツウ</t>
    </rPh>
    <rPh sb="21" eb="23">
      <t>カンワ</t>
    </rPh>
    <rPh sb="26" eb="28">
      <t>キホン</t>
    </rPh>
    <phoneticPr fontId="64"/>
  </si>
  <si>
    <t>二本松市民交流センター</t>
    <rPh sb="0" eb="3">
      <t>ニホンマツ</t>
    </rPh>
    <rPh sb="3" eb="5">
      <t>シミン</t>
    </rPh>
    <rPh sb="5" eb="7">
      <t>コウリュウ</t>
    </rPh>
    <phoneticPr fontId="64"/>
  </si>
  <si>
    <t>平成30年度　第5回神奈川県がん薬物療法・専門薬剤師ワークショップ</t>
    <rPh sb="0" eb="2">
      <t>ヘイセイ</t>
    </rPh>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</si>
  <si>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第18回緩和ケアセンター勉強会＆連携カンファレンス</t>
    <rPh sb="0" eb="1">
      <t>ダイ</t>
    </rPh>
    <rPh sb="3" eb="4">
      <t>カイ</t>
    </rPh>
    <rPh sb="4" eb="6">
      <t>カンワ</t>
    </rPh>
    <rPh sb="12" eb="15">
      <t>ベンキョウカイ</t>
    </rPh>
    <rPh sb="16" eb="18">
      <t>レンケイ</t>
    </rPh>
    <phoneticPr fontId="64"/>
  </si>
  <si>
    <t>第50回愛知県糖尿病薬物療法研究会</t>
    <rPh sb="0" eb="1">
      <t>ダイ</t>
    </rPh>
    <rPh sb="3" eb="4">
      <t>カイ</t>
    </rPh>
    <rPh sb="4" eb="7">
      <t>アイチケン</t>
    </rPh>
    <rPh sb="7" eb="10">
      <t>トウニョウビョウ</t>
    </rPh>
    <rPh sb="10" eb="12">
      <t>ヤクブツ</t>
    </rPh>
    <rPh sb="12" eb="14">
      <t>リョウホウ</t>
    </rPh>
    <rPh sb="14" eb="17">
      <t>ケンキュウカイ</t>
    </rPh>
    <phoneticPr fontId="64"/>
  </si>
  <si>
    <t>TKPガーデンシティPREMIUM名古屋ルーセントタワー</t>
    <rPh sb="17" eb="20">
      <t>ナゴヤ</t>
    </rPh>
    <phoneticPr fontId="64"/>
  </si>
  <si>
    <t>第24回　鹿児島県病院薬剤師会がん薬物療法セミナー（宮崎地区）</t>
    <rPh sb="0" eb="1">
      <t>ダイ</t>
    </rPh>
    <rPh sb="3" eb="4">
      <t>カイ</t>
    </rPh>
    <rPh sb="5" eb="9">
      <t>カゴシマケン</t>
    </rPh>
    <rPh sb="9" eb="11">
      <t>ビョウイン</t>
    </rPh>
    <rPh sb="11" eb="14">
      <t>ヤクザイシ</t>
    </rPh>
    <rPh sb="14" eb="15">
      <t>カイ</t>
    </rPh>
    <rPh sb="17" eb="19">
      <t>ヤクブツ</t>
    </rPh>
    <rPh sb="19" eb="21">
      <t>リョウホウ</t>
    </rPh>
    <rPh sb="26" eb="28">
      <t>ミヤザキ</t>
    </rPh>
    <rPh sb="28" eb="30">
      <t>チク</t>
    </rPh>
    <phoneticPr fontId="64"/>
  </si>
  <si>
    <t>株式会社アステム宮崎支店</t>
    <rPh sb="0" eb="4">
      <t>カブシキガイシャ</t>
    </rPh>
    <rPh sb="8" eb="10">
      <t>ミヤザキ</t>
    </rPh>
    <rPh sb="10" eb="12">
      <t>シテン</t>
    </rPh>
    <phoneticPr fontId="64"/>
  </si>
  <si>
    <t>広島コンベンションホール　大ホール３C</t>
    <rPh sb="0" eb="2">
      <t>ヒロシマ</t>
    </rPh>
    <phoneticPr fontId="64"/>
  </si>
  <si>
    <t>第3回オンたまの会</t>
    <rPh sb="0" eb="1">
      <t>ダイ</t>
    </rPh>
    <rPh sb="2" eb="3">
      <t>カイ</t>
    </rPh>
    <rPh sb="8" eb="9">
      <t>カイ</t>
    </rPh>
    <phoneticPr fontId="64"/>
  </si>
  <si>
    <t>大分県中津市民病院　2階会議室</t>
    <rPh sb="11" eb="12">
      <t>カイ</t>
    </rPh>
    <rPh sb="12" eb="15">
      <t>カイギシツ</t>
    </rPh>
    <phoneticPr fontId="64"/>
  </si>
  <si>
    <t>広島がん薬物療法セミナー（緩和編）</t>
    <rPh sb="0" eb="2">
      <t>ヒロシマ</t>
    </rPh>
    <rPh sb="4" eb="6">
      <t>ヤクブツ</t>
    </rPh>
    <rPh sb="6" eb="8">
      <t>リョウホウ</t>
    </rPh>
    <rPh sb="13" eb="15">
      <t>カンワ</t>
    </rPh>
    <rPh sb="15" eb="16">
      <t>ヘン</t>
    </rPh>
    <phoneticPr fontId="64"/>
  </si>
  <si>
    <t>広島市立広島市民病院　10階講堂</t>
    <rPh sb="0" eb="2">
      <t>ヒロシマ</t>
    </rPh>
    <rPh sb="2" eb="4">
      <t>シリツ</t>
    </rPh>
    <rPh sb="4" eb="6">
      <t>ヒロシマ</t>
    </rPh>
    <rPh sb="6" eb="8">
      <t>シミン</t>
    </rPh>
    <rPh sb="8" eb="10">
      <t>ビョウイン</t>
    </rPh>
    <phoneticPr fontId="64"/>
  </si>
  <si>
    <t>第1回多職種連携講演会</t>
    <rPh sb="0" eb="1">
      <t>ダイ</t>
    </rPh>
    <rPh sb="2" eb="3">
      <t>カイ</t>
    </rPh>
    <rPh sb="3" eb="4">
      <t>タ</t>
    </rPh>
    <rPh sb="4" eb="6">
      <t>ショクシュ</t>
    </rPh>
    <rPh sb="6" eb="8">
      <t>レンケイ</t>
    </rPh>
    <rPh sb="8" eb="11">
      <t>コウエンカイ</t>
    </rPh>
    <phoneticPr fontId="64"/>
  </si>
  <si>
    <t>平成30年度　第2回がん薬物療法研修会
「FNと免疫チェックポイント」</t>
    <rPh sb="0" eb="2">
      <t>ヘイセイ</t>
    </rPh>
    <rPh sb="4" eb="6">
      <t>ネンド</t>
    </rPh>
    <rPh sb="7" eb="8">
      <t>ダイ</t>
    </rPh>
    <rPh sb="9" eb="10">
      <t>カイ</t>
    </rPh>
    <rPh sb="12" eb="14">
      <t>ヤクブツ</t>
    </rPh>
    <rPh sb="14" eb="16">
      <t>リョウホウ</t>
    </rPh>
    <rPh sb="16" eb="19">
      <t>ケンシュウカイ</t>
    </rPh>
    <rPh sb="24" eb="26">
      <t>メンエキ</t>
    </rPh>
    <phoneticPr fontId="64"/>
  </si>
  <si>
    <t>平成30年度　第2回がん薬物療法研修会
「大腸がんの診断と治療」</t>
    <rPh sb="0" eb="2">
      <t>ヘイセイ</t>
    </rPh>
    <rPh sb="4" eb="6">
      <t>ネンド</t>
    </rPh>
    <rPh sb="7" eb="8">
      <t>ダイ</t>
    </rPh>
    <rPh sb="9" eb="10">
      <t>カイ</t>
    </rPh>
    <rPh sb="12" eb="14">
      <t>ヤクブツ</t>
    </rPh>
    <rPh sb="14" eb="16">
      <t>リョウホウ</t>
    </rPh>
    <rPh sb="16" eb="19">
      <t>ケンシュウカイ</t>
    </rPh>
    <rPh sb="21" eb="23">
      <t>ダイチョウ</t>
    </rPh>
    <rPh sb="26" eb="28">
      <t>シンダン</t>
    </rPh>
    <rPh sb="29" eb="31">
      <t>チリョウ</t>
    </rPh>
    <phoneticPr fontId="64"/>
  </si>
  <si>
    <t>平成30年度　第2回がん薬物療法研修会
「胃癌の治療と薬学的介入」</t>
    <rPh sb="0" eb="2">
      <t>ヘイセイ</t>
    </rPh>
    <rPh sb="4" eb="6">
      <t>ネンド</t>
    </rPh>
    <rPh sb="7" eb="8">
      <t>ダイ</t>
    </rPh>
    <rPh sb="9" eb="10">
      <t>カイ</t>
    </rPh>
    <rPh sb="12" eb="14">
      <t>ヤクブツ</t>
    </rPh>
    <rPh sb="14" eb="16">
      <t>リョウホウ</t>
    </rPh>
    <rPh sb="16" eb="19">
      <t>ケンシュウカイ</t>
    </rPh>
    <rPh sb="21" eb="22">
      <t>イ</t>
    </rPh>
    <rPh sb="22" eb="23">
      <t>ガン</t>
    </rPh>
    <rPh sb="24" eb="26">
      <t>チリョウ</t>
    </rPh>
    <rPh sb="27" eb="30">
      <t>ヤクガクテキ</t>
    </rPh>
    <rPh sb="30" eb="32">
      <t>カイニュウ</t>
    </rPh>
    <phoneticPr fontId="64"/>
  </si>
  <si>
    <t>平成30年度　第2回がん薬物療法研修会
「肝胆膵がんの治療と薬学的介入」</t>
    <rPh sb="0" eb="2">
      <t>ヘイセイ</t>
    </rPh>
    <rPh sb="4" eb="6">
      <t>ネンド</t>
    </rPh>
    <rPh sb="7" eb="8">
      <t>ダイ</t>
    </rPh>
    <rPh sb="9" eb="10">
      <t>カイ</t>
    </rPh>
    <rPh sb="12" eb="14">
      <t>ヤクブツ</t>
    </rPh>
    <rPh sb="14" eb="16">
      <t>リョウホウ</t>
    </rPh>
    <rPh sb="16" eb="19">
      <t>ケンシュウカイ</t>
    </rPh>
    <rPh sb="21" eb="23">
      <t>カンタン</t>
    </rPh>
    <rPh sb="23" eb="24">
      <t>スイ</t>
    </rPh>
    <rPh sb="27" eb="29">
      <t>チリョウ</t>
    </rPh>
    <rPh sb="30" eb="33">
      <t>ヤクガクテキ</t>
    </rPh>
    <rPh sb="33" eb="35">
      <t>カイニュウ</t>
    </rPh>
    <phoneticPr fontId="64"/>
  </si>
  <si>
    <t>平成30年度　第2回がん薬物療法研修会
「曝露ガイドライン」</t>
    <rPh sb="0" eb="2">
      <t>ヘイセイ</t>
    </rPh>
    <rPh sb="4" eb="6">
      <t>ネンド</t>
    </rPh>
    <rPh sb="7" eb="8">
      <t>ダイ</t>
    </rPh>
    <rPh sb="9" eb="10">
      <t>カイ</t>
    </rPh>
    <rPh sb="12" eb="14">
      <t>ヤクブツ</t>
    </rPh>
    <rPh sb="14" eb="16">
      <t>リョウホウ</t>
    </rPh>
    <rPh sb="16" eb="19">
      <t>ケンシュウカイ</t>
    </rPh>
    <rPh sb="21" eb="23">
      <t>バクロ</t>
    </rPh>
    <phoneticPr fontId="64"/>
  </si>
  <si>
    <t>平成30年度　第2回がん薬物療法研修会
「がん患者にかかわる感染対策」</t>
    <rPh sb="0" eb="2">
      <t>ヘイセイ</t>
    </rPh>
    <rPh sb="4" eb="6">
      <t>ネンド</t>
    </rPh>
    <rPh sb="7" eb="8">
      <t>ダイ</t>
    </rPh>
    <rPh sb="9" eb="10">
      <t>カイ</t>
    </rPh>
    <rPh sb="12" eb="14">
      <t>ヤクブツ</t>
    </rPh>
    <rPh sb="14" eb="16">
      <t>リョウホウ</t>
    </rPh>
    <rPh sb="16" eb="19">
      <t>ケンシュウカイ</t>
    </rPh>
    <rPh sb="23" eb="25">
      <t>カンジャ</t>
    </rPh>
    <rPh sb="30" eb="32">
      <t>カンセン</t>
    </rPh>
    <rPh sb="32" eb="34">
      <t>タイサク</t>
    </rPh>
    <phoneticPr fontId="64"/>
  </si>
  <si>
    <t>平成30年度　第2回がん薬物療法研修会
「栄養管理」</t>
    <rPh sb="0" eb="2">
      <t>ヘイセイ</t>
    </rPh>
    <rPh sb="4" eb="6">
      <t>ネンド</t>
    </rPh>
    <rPh sb="7" eb="8">
      <t>ダイ</t>
    </rPh>
    <rPh sb="9" eb="10">
      <t>カイ</t>
    </rPh>
    <rPh sb="12" eb="14">
      <t>ヤクブツ</t>
    </rPh>
    <rPh sb="14" eb="16">
      <t>リョウホウ</t>
    </rPh>
    <rPh sb="16" eb="19">
      <t>ケンシュウカイ</t>
    </rPh>
    <rPh sb="21" eb="23">
      <t>エイヨウ</t>
    </rPh>
    <rPh sb="23" eb="25">
      <t>カンリ</t>
    </rPh>
    <phoneticPr fontId="64"/>
  </si>
  <si>
    <t>平成30年度　第2回がん薬物療法研修会
「肺がんの診断と治療」</t>
    <rPh sb="0" eb="2">
      <t>ヘイセイ</t>
    </rPh>
    <rPh sb="4" eb="6">
      <t>ネンド</t>
    </rPh>
    <rPh sb="7" eb="8">
      <t>ダイ</t>
    </rPh>
    <rPh sb="9" eb="10">
      <t>カイ</t>
    </rPh>
    <rPh sb="12" eb="14">
      <t>ヤクブツ</t>
    </rPh>
    <rPh sb="14" eb="16">
      <t>リョウホウ</t>
    </rPh>
    <rPh sb="16" eb="19">
      <t>ケンシュウカイ</t>
    </rPh>
    <rPh sb="21" eb="22">
      <t>ハイ</t>
    </rPh>
    <rPh sb="25" eb="27">
      <t>シンダン</t>
    </rPh>
    <rPh sb="28" eb="30">
      <t>チリョウ</t>
    </rPh>
    <phoneticPr fontId="64"/>
  </si>
  <si>
    <t>平成30年度　第2回がん薬物療法研修会
「がん疼痛治療」</t>
    <rPh sb="0" eb="2">
      <t>ヘイセイ</t>
    </rPh>
    <rPh sb="4" eb="6">
      <t>ネンド</t>
    </rPh>
    <rPh sb="7" eb="8">
      <t>ダイ</t>
    </rPh>
    <rPh sb="9" eb="10">
      <t>カイ</t>
    </rPh>
    <rPh sb="12" eb="14">
      <t>ヤクブツ</t>
    </rPh>
    <rPh sb="14" eb="16">
      <t>リョウホウ</t>
    </rPh>
    <rPh sb="16" eb="19">
      <t>ケンシュウカイ</t>
    </rPh>
    <rPh sb="23" eb="25">
      <t>トウツウ</t>
    </rPh>
    <rPh sb="25" eb="27">
      <t>チリョウ</t>
    </rPh>
    <phoneticPr fontId="64"/>
  </si>
  <si>
    <t>第8回尾張・三河泌尿器腫瘍研究会</t>
    <rPh sb="0" eb="1">
      <t>ダイ</t>
    </rPh>
    <rPh sb="2" eb="3">
      <t>カイ</t>
    </rPh>
    <rPh sb="3" eb="5">
      <t>オワリ</t>
    </rPh>
    <rPh sb="6" eb="8">
      <t>ミカワ</t>
    </rPh>
    <rPh sb="8" eb="11">
      <t>ヒニョウキ</t>
    </rPh>
    <rPh sb="11" eb="13">
      <t>シュヨウ</t>
    </rPh>
    <rPh sb="13" eb="16">
      <t>ケンキュウカイ</t>
    </rPh>
    <phoneticPr fontId="64"/>
  </si>
  <si>
    <t>名古屋マリオットアソシアホテル16階「サルビア」</t>
    <rPh sb="0" eb="3">
      <t>ナゴヤ</t>
    </rPh>
    <rPh sb="17" eb="18">
      <t>カイ</t>
    </rPh>
    <phoneticPr fontId="64"/>
  </si>
  <si>
    <t>第2回　緩和医療領域薬剤師養成研究会　Advanced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</si>
  <si>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AP西新宿5階C</t>
    <rPh sb="2" eb="5">
      <t>ニシシンジュク</t>
    </rPh>
    <rPh sb="6" eb="7">
      <t>カイ</t>
    </rPh>
    <phoneticPr fontId="64"/>
  </si>
  <si>
    <t>第5回　緩和医療領域薬剤師養成研究会　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</si>
  <si>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星薬科大学　新星館1階　105教室</t>
    <rPh sb="0" eb="1">
      <t>ホシ</t>
    </rPh>
    <rPh sb="1" eb="3">
      <t>ヤッカ</t>
    </rPh>
    <rPh sb="3" eb="5">
      <t>ダイガク</t>
    </rPh>
    <rPh sb="6" eb="8">
      <t>シンセイ</t>
    </rPh>
    <rPh sb="8" eb="9">
      <t>カン</t>
    </rPh>
    <rPh sb="10" eb="11">
      <t>カイ</t>
    </rPh>
    <rPh sb="15" eb="17">
      <t>キョウシツ</t>
    </rPh>
    <phoneticPr fontId="64"/>
  </si>
  <si>
    <t>第25回　鹿児島県病院薬剤師会がん薬物療法セミナー（熊毛地区）</t>
    <rPh sb="0" eb="1">
      <t>ダイ</t>
    </rPh>
    <rPh sb="3" eb="4">
      <t>カイ</t>
    </rPh>
    <rPh sb="5" eb="9">
      <t>カゴシマケン</t>
    </rPh>
    <rPh sb="9" eb="11">
      <t>ビョウイン</t>
    </rPh>
    <rPh sb="11" eb="14">
      <t>ヤクザイシ</t>
    </rPh>
    <rPh sb="14" eb="15">
      <t>カイ</t>
    </rPh>
    <rPh sb="17" eb="19">
      <t>ヤクブツ</t>
    </rPh>
    <rPh sb="19" eb="21">
      <t>リョウホウ</t>
    </rPh>
    <rPh sb="26" eb="28">
      <t>クマゲ</t>
    </rPh>
    <rPh sb="28" eb="30">
      <t>チク</t>
    </rPh>
    <phoneticPr fontId="64"/>
  </si>
  <si>
    <t>種子島医療センター</t>
    <rPh sb="0" eb="3">
      <t>タネガシマ</t>
    </rPh>
    <rPh sb="3" eb="5">
      <t>イリョウ</t>
    </rPh>
    <phoneticPr fontId="64"/>
  </si>
  <si>
    <t>第26回　鹿児島県病院薬剤師会がん薬物療法セミナー（大隈地区）</t>
    <rPh sb="0" eb="1">
      <t>ダイ</t>
    </rPh>
    <rPh sb="3" eb="4">
      <t>カイ</t>
    </rPh>
    <rPh sb="5" eb="9">
      <t>カゴシマケン</t>
    </rPh>
    <rPh sb="9" eb="11">
      <t>ビョウイン</t>
    </rPh>
    <rPh sb="11" eb="14">
      <t>ヤクザイシ</t>
    </rPh>
    <rPh sb="14" eb="15">
      <t>カイ</t>
    </rPh>
    <rPh sb="17" eb="19">
      <t>ヤクブツ</t>
    </rPh>
    <rPh sb="19" eb="21">
      <t>リョウホウ</t>
    </rPh>
    <rPh sb="26" eb="28">
      <t>オオクマ</t>
    </rPh>
    <rPh sb="28" eb="30">
      <t>チク</t>
    </rPh>
    <phoneticPr fontId="64"/>
  </si>
  <si>
    <t>垂水市立医療センター　垂水中央病院</t>
    <rPh sb="0" eb="2">
      <t>タルミ</t>
    </rPh>
    <rPh sb="2" eb="4">
      <t>シリツ</t>
    </rPh>
    <rPh sb="4" eb="6">
      <t>イリョウ</t>
    </rPh>
    <rPh sb="11" eb="13">
      <t>タルミ</t>
    </rPh>
    <rPh sb="13" eb="15">
      <t>チュウオウ</t>
    </rPh>
    <rPh sb="15" eb="17">
      <t>ビョウイン</t>
    </rPh>
    <phoneticPr fontId="64"/>
  </si>
  <si>
    <t>武蔵野大学社会連携センター</t>
    <rPh sb="0" eb="3">
      <t>ムサシノ</t>
    </rPh>
    <rPh sb="3" eb="5">
      <t>ダイガク</t>
    </rPh>
    <rPh sb="5" eb="7">
      <t>シャカイ</t>
    </rPh>
    <rPh sb="7" eb="9">
      <t>レンケイ</t>
    </rPh>
    <phoneticPr fontId="64"/>
  </si>
  <si>
    <t>卒後プログラム薬剤師対象セミナー『血液疾患の治療と最新の話題』</t>
    <rPh sb="0" eb="1">
      <t>ソツ</t>
    </rPh>
    <rPh sb="1" eb="2">
      <t>ゴ</t>
    </rPh>
    <rPh sb="7" eb="10">
      <t>ヤクザイシ</t>
    </rPh>
    <rPh sb="10" eb="12">
      <t>タイショウ</t>
    </rPh>
    <rPh sb="17" eb="19">
      <t>ケツエキ</t>
    </rPh>
    <rPh sb="19" eb="21">
      <t>シッカン</t>
    </rPh>
    <rPh sb="22" eb="24">
      <t>チリョウ</t>
    </rPh>
    <rPh sb="25" eb="27">
      <t>サイシン</t>
    </rPh>
    <rPh sb="28" eb="30">
      <t>ワダイ</t>
    </rPh>
    <phoneticPr fontId="64"/>
  </si>
  <si>
    <t>武蔵野大学三鷹サテライト教室</t>
    <rPh sb="0" eb="3">
      <t>ムサシノ</t>
    </rPh>
    <rPh sb="3" eb="5">
      <t>ダイガク</t>
    </rPh>
    <rPh sb="5" eb="7">
      <t>ミタカ</t>
    </rPh>
    <rPh sb="12" eb="14">
      <t>キョウシツ</t>
    </rPh>
    <phoneticPr fontId="64"/>
  </si>
  <si>
    <t>大日本住友製薬株式会社</t>
    <rPh sb="0" eb="1">
      <t>ダイ</t>
    </rPh>
    <rPh sb="1" eb="3">
      <t>ニホン</t>
    </rPh>
    <rPh sb="3" eb="5">
      <t>スミトモ</t>
    </rPh>
    <rPh sb="5" eb="7">
      <t>セイヤク</t>
    </rPh>
    <rPh sb="7" eb="11">
      <t>カブシキガイシャ</t>
    </rPh>
    <phoneticPr fontId="64"/>
  </si>
  <si>
    <t>緩和ケアフォーラム　～QOL改善を目指して～</t>
    <rPh sb="0" eb="2">
      <t>カンワ</t>
    </rPh>
    <rPh sb="14" eb="16">
      <t>カイゼン</t>
    </rPh>
    <rPh sb="17" eb="19">
      <t>メザ</t>
    </rPh>
    <phoneticPr fontId="64"/>
  </si>
  <si>
    <t>県央がん専門・認定薬剤師セミナー協議会</t>
    <rPh sb="16" eb="19">
      <t>キョウギカイ</t>
    </rPh>
    <phoneticPr fontId="64"/>
  </si>
  <si>
    <t>第13回　県央がん専門・認定薬剤師セミナー</t>
    <rPh sb="0" eb="1">
      <t>ダイ</t>
    </rPh>
    <rPh sb="3" eb="4">
      <t>カイ</t>
    </rPh>
    <rPh sb="5" eb="7">
      <t>ケンオウ</t>
    </rPh>
    <rPh sb="9" eb="11">
      <t>センモン</t>
    </rPh>
    <rPh sb="12" eb="14">
      <t>ニンテイ</t>
    </rPh>
    <rPh sb="14" eb="17">
      <t>ヤクザイシ</t>
    </rPh>
    <phoneticPr fontId="64"/>
  </si>
  <si>
    <t>ホテル・ザ・ウエストヒルズ・水戸　3F桜</t>
    <rPh sb="14" eb="16">
      <t>ミト</t>
    </rPh>
    <rPh sb="19" eb="20">
      <t>サクラ</t>
    </rPh>
    <phoneticPr fontId="64"/>
  </si>
  <si>
    <t>群馬大学医学部附属病院腫瘍センター/群馬中毛がん連携研究会</t>
    <rPh sb="0" eb="2">
      <t>グンマ</t>
    </rPh>
    <rPh sb="2" eb="4">
      <t>ダイガク</t>
    </rPh>
    <rPh sb="4" eb="6">
      <t>イガク</t>
    </rPh>
    <rPh sb="6" eb="7">
      <t>ブ</t>
    </rPh>
    <rPh sb="7" eb="9">
      <t>フゾク</t>
    </rPh>
    <rPh sb="9" eb="11">
      <t>ビョウイン</t>
    </rPh>
    <rPh sb="11" eb="13">
      <t>シュヨウ</t>
    </rPh>
    <rPh sb="18" eb="20">
      <t>グンマ</t>
    </rPh>
    <rPh sb="20" eb="21">
      <t>ナカ</t>
    </rPh>
    <rPh sb="21" eb="22">
      <t>ケ</t>
    </rPh>
    <rPh sb="24" eb="26">
      <t>レンケイ</t>
    </rPh>
    <rPh sb="26" eb="29">
      <t>ケンキュウカイ</t>
    </rPh>
    <phoneticPr fontId="64"/>
  </si>
  <si>
    <t>第20回　薬剤師のための群馬抗がん薬研究会</t>
    <rPh sb="0" eb="1">
      <t>ダイ</t>
    </rPh>
    <rPh sb="3" eb="4">
      <t>カイ</t>
    </rPh>
    <rPh sb="5" eb="8">
      <t>ヤクザイシ</t>
    </rPh>
    <rPh sb="12" eb="14">
      <t>グンマ</t>
    </rPh>
    <rPh sb="14" eb="15">
      <t>コウ</t>
    </rPh>
    <rPh sb="17" eb="18">
      <t>ヤク</t>
    </rPh>
    <rPh sb="18" eb="21">
      <t>ケンキュウカイ</t>
    </rPh>
    <phoneticPr fontId="64"/>
  </si>
  <si>
    <t>伊勢崎プリオパレス</t>
    <rPh sb="0" eb="3">
      <t>イセザキ</t>
    </rPh>
    <phoneticPr fontId="64"/>
  </si>
  <si>
    <t>第19回 緩和ケアセンター勉強会＆連携カンファレンス</t>
    <rPh sb="0" eb="1">
      <t>ダイ</t>
    </rPh>
    <rPh sb="3" eb="4">
      <t>カイ</t>
    </rPh>
    <rPh sb="5" eb="7">
      <t>カンワ</t>
    </rPh>
    <rPh sb="13" eb="16">
      <t>ベンキョウカイ</t>
    </rPh>
    <rPh sb="17" eb="19">
      <t>レンケイ</t>
    </rPh>
    <phoneticPr fontId="64"/>
  </si>
  <si>
    <t>広島県病院薬剤師会東支部研修会　第6回がんセミナー</t>
    <rPh sb="0" eb="3">
      <t>ヒロシマケン</t>
    </rPh>
    <rPh sb="3" eb="5">
      <t>ビョウイン</t>
    </rPh>
    <rPh sb="5" eb="8">
      <t>ヤクザイシ</t>
    </rPh>
    <rPh sb="8" eb="9">
      <t>カイ</t>
    </rPh>
    <rPh sb="9" eb="10">
      <t>ヒガシ</t>
    </rPh>
    <rPh sb="10" eb="12">
      <t>シブ</t>
    </rPh>
    <rPh sb="12" eb="15">
      <t>ケンシュウカイ</t>
    </rPh>
    <rPh sb="16" eb="17">
      <t>ダイ</t>
    </rPh>
    <rPh sb="18" eb="19">
      <t>カイ</t>
    </rPh>
    <phoneticPr fontId="64"/>
  </si>
  <si>
    <t>県南・県西がん専門・認定薬剤師セミナー協議会</t>
    <rPh sb="19" eb="22">
      <t>キョウギカイ</t>
    </rPh>
    <phoneticPr fontId="64"/>
  </si>
  <si>
    <t>第7回　県南・県西がん専門・認定薬剤師セミナー</t>
    <rPh sb="0" eb="1">
      <t>ダイ</t>
    </rPh>
    <rPh sb="2" eb="3">
      <t>カイ</t>
    </rPh>
    <rPh sb="4" eb="6">
      <t>ケンナン</t>
    </rPh>
    <rPh sb="7" eb="9">
      <t>ケンセイ</t>
    </rPh>
    <rPh sb="11" eb="13">
      <t>センモン</t>
    </rPh>
    <rPh sb="14" eb="16">
      <t>ニンテイ</t>
    </rPh>
    <rPh sb="16" eb="19">
      <t>ヤクザイシ</t>
    </rPh>
    <phoneticPr fontId="64"/>
  </si>
  <si>
    <t>化学療法ケアを考える会</t>
    <rPh sb="0" eb="2">
      <t>カガク</t>
    </rPh>
    <rPh sb="2" eb="4">
      <t>リョウホウ</t>
    </rPh>
    <rPh sb="7" eb="8">
      <t>カンガ</t>
    </rPh>
    <rPh sb="10" eb="11">
      <t>カイ</t>
    </rPh>
    <phoneticPr fontId="64"/>
  </si>
  <si>
    <t>第11回化学療法ケアを考える会</t>
    <rPh sb="0" eb="1">
      <t>ダイ</t>
    </rPh>
    <rPh sb="3" eb="4">
      <t>カイ</t>
    </rPh>
    <rPh sb="4" eb="8">
      <t>カガクリョウホウ</t>
    </rPh>
    <rPh sb="11" eb="12">
      <t>カンガ</t>
    </rPh>
    <rPh sb="14" eb="15">
      <t>カイ</t>
    </rPh>
    <phoneticPr fontId="64"/>
  </si>
  <si>
    <t>徳島文理大学</t>
    <rPh sb="0" eb="2">
      <t>トクシマ</t>
    </rPh>
    <rPh sb="2" eb="4">
      <t>ブンリ</t>
    </rPh>
    <rPh sb="4" eb="6">
      <t>ダイガク</t>
    </rPh>
    <phoneticPr fontId="64"/>
  </si>
  <si>
    <t>徳島文理大学中四がんプロコンソーシアム講演会</t>
    <rPh sb="6" eb="7">
      <t>ナカ</t>
    </rPh>
    <rPh sb="7" eb="8">
      <t>ヨン</t>
    </rPh>
    <rPh sb="19" eb="22">
      <t>コウエンカイ</t>
    </rPh>
    <phoneticPr fontId="64"/>
  </si>
  <si>
    <t>サンポートホール高松　5階54会議室</t>
    <rPh sb="8" eb="10">
      <t>タカマツ</t>
    </rPh>
    <rPh sb="12" eb="13">
      <t>カイ</t>
    </rPh>
    <rPh sb="15" eb="18">
      <t>カイギシツ</t>
    </rPh>
    <phoneticPr fontId="64"/>
  </si>
  <si>
    <t>郡山薬薬連携協議会</t>
    <rPh sb="0" eb="2">
      <t>コオリヤマ</t>
    </rPh>
    <rPh sb="2" eb="3">
      <t>ヤク</t>
    </rPh>
    <rPh sb="3" eb="4">
      <t>ヤク</t>
    </rPh>
    <rPh sb="4" eb="6">
      <t>レンケイ</t>
    </rPh>
    <rPh sb="6" eb="9">
      <t>キョウギカイ</t>
    </rPh>
    <phoneticPr fontId="64"/>
  </si>
  <si>
    <t>平成30年度　第3回薬薬連携協議会研修会</t>
    <rPh sb="0" eb="2">
      <t>ヘイセイ</t>
    </rPh>
    <rPh sb="4" eb="5">
      <t>ネン</t>
    </rPh>
    <rPh sb="5" eb="6">
      <t>ド</t>
    </rPh>
    <rPh sb="7" eb="8">
      <t>ダイ</t>
    </rPh>
    <rPh sb="9" eb="10">
      <t>カイ</t>
    </rPh>
    <rPh sb="10" eb="11">
      <t>ヤク</t>
    </rPh>
    <rPh sb="11" eb="12">
      <t>ヤク</t>
    </rPh>
    <rPh sb="12" eb="14">
      <t>レンケイ</t>
    </rPh>
    <rPh sb="14" eb="17">
      <t>キョウギカイ</t>
    </rPh>
    <rPh sb="17" eb="19">
      <t>ケンシュウ</t>
    </rPh>
    <rPh sb="19" eb="20">
      <t>カイ</t>
    </rPh>
    <phoneticPr fontId="64"/>
  </si>
  <si>
    <t>ミューカルがくと館　2階中ホール</t>
    <rPh sb="8" eb="9">
      <t>カン</t>
    </rPh>
    <rPh sb="11" eb="12">
      <t>カイ</t>
    </rPh>
    <rPh sb="12" eb="13">
      <t>チュウ</t>
    </rPh>
    <phoneticPr fontId="64"/>
  </si>
  <si>
    <t>愛媛県薬剤師会館　3階　大会場</t>
    <rPh sb="0" eb="3">
      <t>エヒメケン</t>
    </rPh>
    <rPh sb="3" eb="6">
      <t>ヤクザイシ</t>
    </rPh>
    <rPh sb="6" eb="8">
      <t>カイカン</t>
    </rPh>
    <rPh sb="10" eb="11">
      <t>カイ</t>
    </rPh>
    <rPh sb="12" eb="15">
      <t>ダイカイジョウ</t>
    </rPh>
    <phoneticPr fontId="64"/>
  </si>
  <si>
    <t>オンたまの会　</t>
    <rPh sb="5" eb="6">
      <t>カイ</t>
    </rPh>
    <phoneticPr fontId="64"/>
  </si>
  <si>
    <t>第4回オンたまの会</t>
    <rPh sb="0" eb="1">
      <t>ダイ</t>
    </rPh>
    <rPh sb="2" eb="3">
      <t>カイ</t>
    </rPh>
    <rPh sb="8" eb="9">
      <t>カイ</t>
    </rPh>
    <phoneticPr fontId="64"/>
  </si>
  <si>
    <t>ヴィラルーチェ　2階　アンジェロ</t>
    <rPh sb="9" eb="10">
      <t>カイ</t>
    </rPh>
    <phoneticPr fontId="64"/>
  </si>
  <si>
    <t>第11回　福岡県病院薬剤師会学術大会</t>
    <rPh sb="0" eb="1">
      <t>ダイ</t>
    </rPh>
    <rPh sb="3" eb="4">
      <t>カイ</t>
    </rPh>
    <rPh sb="5" eb="7">
      <t>フクオカ</t>
    </rPh>
    <rPh sb="7" eb="8">
      <t>ケン</t>
    </rPh>
    <rPh sb="8" eb="10">
      <t>ビョウイン</t>
    </rPh>
    <rPh sb="10" eb="13">
      <t>ヤクザイシ</t>
    </rPh>
    <rPh sb="13" eb="14">
      <t>カイ</t>
    </rPh>
    <rPh sb="14" eb="16">
      <t>ガクジュツ</t>
    </rPh>
    <rPh sb="16" eb="18">
      <t>タイカイ</t>
    </rPh>
    <phoneticPr fontId="64"/>
  </si>
  <si>
    <t>九州大学医学部　百年講堂</t>
    <rPh sb="0" eb="4">
      <t>キュウシュウダイガク</t>
    </rPh>
    <rPh sb="4" eb="6">
      <t>イガク</t>
    </rPh>
    <rPh sb="6" eb="7">
      <t>ブ</t>
    </rPh>
    <rPh sb="8" eb="10">
      <t>ヒャクネン</t>
    </rPh>
    <rPh sb="10" eb="12">
      <t>コウドウ</t>
    </rPh>
    <phoneticPr fontId="64"/>
  </si>
  <si>
    <t>地域がん医療連携の推進を担う薬剤師養成コース　第2回臨床がん医療講座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6" eb="28">
      <t>リンショウ</t>
    </rPh>
    <rPh sb="30" eb="32">
      <t>イリョウ</t>
    </rPh>
    <rPh sb="32" eb="34">
      <t>コウザ</t>
    </rPh>
    <phoneticPr fontId="64"/>
  </si>
  <si>
    <t>チームオンコロジー研究会</t>
    <rPh sb="9" eb="12">
      <t>ケンキュウカイ</t>
    </rPh>
    <phoneticPr fontId="64"/>
  </si>
  <si>
    <t>那須マロニエホテル　会議室</t>
    <rPh sb="0" eb="2">
      <t>ナス</t>
    </rPh>
    <rPh sb="10" eb="13">
      <t>カイギシツ</t>
    </rPh>
    <phoneticPr fontId="64"/>
  </si>
  <si>
    <t>佐賀県病院薬剤師会　第10回オンコロジー研修会</t>
    <rPh sb="0" eb="3">
      <t>サガケン</t>
    </rPh>
    <rPh sb="3" eb="5">
      <t>ビョウイン</t>
    </rPh>
    <rPh sb="5" eb="8">
      <t>ヤクザイシ</t>
    </rPh>
    <rPh sb="8" eb="9">
      <t>カイ</t>
    </rPh>
    <rPh sb="10" eb="11">
      <t>ダイ</t>
    </rPh>
    <rPh sb="13" eb="14">
      <t>カイ</t>
    </rPh>
    <rPh sb="20" eb="23">
      <t>ケンシュウカイ</t>
    </rPh>
    <phoneticPr fontId="64"/>
  </si>
  <si>
    <t>第11回　草加薬物療法研究会</t>
    <rPh sb="0" eb="1">
      <t>ダイ</t>
    </rPh>
    <rPh sb="3" eb="4">
      <t>カイ</t>
    </rPh>
    <rPh sb="5" eb="7">
      <t>ソウカ</t>
    </rPh>
    <rPh sb="7" eb="9">
      <t>ヤクブツ</t>
    </rPh>
    <rPh sb="9" eb="11">
      <t>リョウホウ</t>
    </rPh>
    <rPh sb="11" eb="14">
      <t>ケンキュウカイ</t>
    </rPh>
    <phoneticPr fontId="64"/>
  </si>
  <si>
    <t>草加市立病院　心臓・脳血管センター5階　大会議室</t>
    <rPh sb="0" eb="2">
      <t>ソウカ</t>
    </rPh>
    <rPh sb="2" eb="4">
      <t>シリツ</t>
    </rPh>
    <rPh sb="4" eb="6">
      <t>ビョウイン</t>
    </rPh>
    <rPh sb="7" eb="9">
      <t>シンゾウ</t>
    </rPh>
    <rPh sb="10" eb="11">
      <t>ノウ</t>
    </rPh>
    <rPh sb="11" eb="13">
      <t>ケッカン</t>
    </rPh>
    <rPh sb="18" eb="19">
      <t>カイ</t>
    </rPh>
    <rPh sb="20" eb="24">
      <t>ダイカイギシツ</t>
    </rPh>
    <phoneticPr fontId="64"/>
  </si>
  <si>
    <t>松山大学大学院医療薬学研究科　がんプロ第4回公開講座</t>
    <rPh sb="0" eb="2">
      <t>マツヤマ</t>
    </rPh>
    <rPh sb="2" eb="4">
      <t>ダイガク</t>
    </rPh>
    <rPh sb="4" eb="7">
      <t>ダイガクイン</t>
    </rPh>
    <rPh sb="7" eb="9">
      <t>イリョウ</t>
    </rPh>
    <rPh sb="9" eb="11">
      <t>ヤクガク</t>
    </rPh>
    <rPh sb="11" eb="14">
      <t>ケンキュウカ</t>
    </rPh>
    <rPh sb="19" eb="20">
      <t>ダイ</t>
    </rPh>
    <rPh sb="21" eb="22">
      <t>カイ</t>
    </rPh>
    <rPh sb="22" eb="24">
      <t>コウカイ</t>
    </rPh>
    <rPh sb="24" eb="26">
      <t>コウザ</t>
    </rPh>
    <phoneticPr fontId="64"/>
  </si>
  <si>
    <t>松山大学　樋又キャンパス</t>
    <rPh sb="0" eb="2">
      <t>マツヤマ</t>
    </rPh>
    <rPh sb="2" eb="4">
      <t>ダイガク</t>
    </rPh>
    <rPh sb="5" eb="7">
      <t>ヒマタ</t>
    </rPh>
    <phoneticPr fontId="64"/>
  </si>
  <si>
    <t>第12回　草加薬物療法研究会</t>
    <rPh sb="0" eb="1">
      <t>ダイ</t>
    </rPh>
    <rPh sb="3" eb="4">
      <t>カイ</t>
    </rPh>
    <rPh sb="5" eb="7">
      <t>ソウカ</t>
    </rPh>
    <rPh sb="7" eb="9">
      <t>ヤクブツ</t>
    </rPh>
    <rPh sb="9" eb="11">
      <t>リョウホウ</t>
    </rPh>
    <rPh sb="11" eb="14">
      <t>ケンキュウカイ</t>
    </rPh>
    <phoneticPr fontId="64"/>
  </si>
  <si>
    <t>岩手県病院薬剤師会　教育・研修委員会</t>
    <rPh sb="0" eb="3">
      <t>イワテケン</t>
    </rPh>
    <rPh sb="3" eb="5">
      <t>ビョウイン</t>
    </rPh>
    <rPh sb="5" eb="8">
      <t>ヤクザイシ</t>
    </rPh>
    <rPh sb="8" eb="9">
      <t>カイ</t>
    </rPh>
    <rPh sb="10" eb="12">
      <t>キョウイク</t>
    </rPh>
    <rPh sb="13" eb="15">
      <t>ケンシュウ</t>
    </rPh>
    <rPh sb="15" eb="18">
      <t>イインカイ</t>
    </rPh>
    <phoneticPr fontId="64"/>
  </si>
  <si>
    <t>平成30年度岩手県病院薬剤師会　第3回がん・緩和セミナー</t>
    <rPh sb="0" eb="2">
      <t>ヘイセイ</t>
    </rPh>
    <rPh sb="4" eb="6">
      <t>ネンド</t>
    </rPh>
    <rPh sb="6" eb="9">
      <t>イワテケン</t>
    </rPh>
    <rPh sb="9" eb="11">
      <t>ビョウイン</t>
    </rPh>
    <rPh sb="11" eb="14">
      <t>ヤクザイシ</t>
    </rPh>
    <rPh sb="14" eb="15">
      <t>カイ</t>
    </rPh>
    <rPh sb="16" eb="17">
      <t>ダイ</t>
    </rPh>
    <rPh sb="18" eb="19">
      <t>カイ</t>
    </rPh>
    <rPh sb="22" eb="24">
      <t>カンワ</t>
    </rPh>
    <phoneticPr fontId="64"/>
  </si>
  <si>
    <t>岩手医科大学附属病院循環器医療センター9階　1番講義室</t>
    <rPh sb="0" eb="2">
      <t>イワテ</t>
    </rPh>
    <rPh sb="2" eb="4">
      <t>イカ</t>
    </rPh>
    <rPh sb="4" eb="6">
      <t>ダイガク</t>
    </rPh>
    <rPh sb="6" eb="8">
      <t>フゾク</t>
    </rPh>
    <rPh sb="8" eb="10">
      <t>ビョウイン</t>
    </rPh>
    <rPh sb="10" eb="13">
      <t>ジュンカンキ</t>
    </rPh>
    <rPh sb="13" eb="15">
      <t>イリョウ</t>
    </rPh>
    <rPh sb="20" eb="21">
      <t>カイ</t>
    </rPh>
    <rPh sb="23" eb="24">
      <t>バン</t>
    </rPh>
    <rPh sb="24" eb="27">
      <t>コウギシツ</t>
    </rPh>
    <phoneticPr fontId="64"/>
  </si>
  <si>
    <t>第3回薬剤師のための臨床腫瘍薬学セミナー</t>
    <rPh sb="0" eb="1">
      <t>ダイ</t>
    </rPh>
    <rPh sb="2" eb="3">
      <t>カイ</t>
    </rPh>
    <rPh sb="3" eb="6">
      <t>ヤクザイシ</t>
    </rPh>
    <rPh sb="10" eb="12">
      <t>リンショウ</t>
    </rPh>
    <rPh sb="12" eb="14">
      <t>シュヨウ</t>
    </rPh>
    <rPh sb="14" eb="16">
      <t>ヤクガク</t>
    </rPh>
    <phoneticPr fontId="64"/>
  </si>
  <si>
    <t>第415回　医師会病院薬物療法研修会</t>
    <rPh sb="0" eb="1">
      <t>ダイ</t>
    </rPh>
    <rPh sb="4" eb="5">
      <t>カイ</t>
    </rPh>
    <rPh sb="6" eb="8">
      <t>イシ</t>
    </rPh>
    <rPh sb="8" eb="9">
      <t>カイ</t>
    </rPh>
    <rPh sb="9" eb="11">
      <t>ビョウイン</t>
    </rPh>
    <rPh sb="11" eb="13">
      <t>ヤクブツ</t>
    </rPh>
    <rPh sb="13" eb="15">
      <t>リョウホウ</t>
    </rPh>
    <rPh sb="15" eb="18">
      <t>ケンシュウカイ</t>
    </rPh>
    <phoneticPr fontId="64"/>
  </si>
  <si>
    <t>鹿児島市医師会病院　別館6階ホール</t>
    <rPh sb="0" eb="4">
      <t>カゴシマシ</t>
    </rPh>
    <rPh sb="4" eb="7">
      <t>イシカイ</t>
    </rPh>
    <rPh sb="7" eb="9">
      <t>ビョウイン</t>
    </rPh>
    <phoneticPr fontId="64"/>
  </si>
  <si>
    <t>第13回　草加薬物療法研究会</t>
    <rPh sb="0" eb="1">
      <t>ダイ</t>
    </rPh>
    <rPh sb="3" eb="4">
      <t>カイ</t>
    </rPh>
    <rPh sb="5" eb="7">
      <t>ソウカ</t>
    </rPh>
    <rPh sb="7" eb="9">
      <t>ヤクブツ</t>
    </rPh>
    <rPh sb="9" eb="11">
      <t>リョウホウ</t>
    </rPh>
    <rPh sb="11" eb="14">
      <t>ケンキュウカイ</t>
    </rPh>
    <phoneticPr fontId="64"/>
  </si>
  <si>
    <t>草加市立病院　心臓・脳血管センター5階　大会講堂</t>
    <rPh sb="0" eb="2">
      <t>ソウカ</t>
    </rPh>
    <rPh sb="2" eb="4">
      <t>シリツ</t>
    </rPh>
    <rPh sb="4" eb="6">
      <t>ビョウイン</t>
    </rPh>
    <rPh sb="7" eb="9">
      <t>シンゾウ</t>
    </rPh>
    <rPh sb="10" eb="11">
      <t>ノウ</t>
    </rPh>
    <rPh sb="11" eb="13">
      <t>ケッカン</t>
    </rPh>
    <rPh sb="18" eb="19">
      <t>カイ</t>
    </rPh>
    <rPh sb="20" eb="22">
      <t>タイカイ</t>
    </rPh>
    <rPh sb="22" eb="24">
      <t>コウドウ</t>
    </rPh>
    <phoneticPr fontId="64"/>
  </si>
  <si>
    <t>第14回　草加薬物療法研究会</t>
    <rPh sb="0" eb="1">
      <t>ダイ</t>
    </rPh>
    <rPh sb="3" eb="4">
      <t>カイ</t>
    </rPh>
    <rPh sb="5" eb="7">
      <t>ソウカ</t>
    </rPh>
    <rPh sb="7" eb="9">
      <t>ヤクブツ</t>
    </rPh>
    <rPh sb="9" eb="11">
      <t>リョウホウ</t>
    </rPh>
    <rPh sb="11" eb="14">
      <t>ケンキュウカイ</t>
    </rPh>
    <phoneticPr fontId="64"/>
  </si>
  <si>
    <t>高知県病院薬剤師会</t>
    <rPh sb="0" eb="3">
      <t>コウチケン</t>
    </rPh>
    <rPh sb="3" eb="5">
      <t>ビョウイン</t>
    </rPh>
    <rPh sb="5" eb="8">
      <t>ヤクザイシ</t>
    </rPh>
    <rPh sb="8" eb="9">
      <t>カイ</t>
    </rPh>
    <phoneticPr fontId="64"/>
  </si>
  <si>
    <t>第7回がん専門部会講習会</t>
    <rPh sb="0" eb="1">
      <t>ダイ</t>
    </rPh>
    <rPh sb="2" eb="3">
      <t>カイ</t>
    </rPh>
    <rPh sb="5" eb="7">
      <t>センモン</t>
    </rPh>
    <rPh sb="7" eb="9">
      <t>ブカイ</t>
    </rPh>
    <rPh sb="9" eb="12">
      <t>コウシュウカイ</t>
    </rPh>
    <phoneticPr fontId="64"/>
  </si>
  <si>
    <t>サンピアセリーズ　3階マリンホール</t>
    <rPh sb="10" eb="11">
      <t>カイ</t>
    </rPh>
    <phoneticPr fontId="64"/>
  </si>
  <si>
    <t>第90回抗がん剤研修会</t>
    <rPh sb="0" eb="1">
      <t>ダイ</t>
    </rPh>
    <rPh sb="3" eb="4">
      <t>カイ</t>
    </rPh>
    <rPh sb="4" eb="5">
      <t>コウ</t>
    </rPh>
    <rPh sb="7" eb="8">
      <t>ザイ</t>
    </rPh>
    <rPh sb="8" eb="11">
      <t>ケンシュウカイ</t>
    </rPh>
    <phoneticPr fontId="64"/>
  </si>
  <si>
    <t>ソニックシティ　4階　国際会議室</t>
    <rPh sb="9" eb="10">
      <t>カイ</t>
    </rPh>
    <rPh sb="11" eb="13">
      <t>コクサイ</t>
    </rPh>
    <rPh sb="13" eb="16">
      <t>カイギシツ</t>
    </rPh>
    <phoneticPr fontId="64"/>
  </si>
  <si>
    <t>第20回 緩和ケアセンター勉強会＆連携カンファレンス</t>
    <rPh sb="0" eb="1">
      <t>ダイ</t>
    </rPh>
    <rPh sb="3" eb="4">
      <t>カイ</t>
    </rPh>
    <rPh sb="5" eb="7">
      <t>カンワ</t>
    </rPh>
    <rPh sb="13" eb="16">
      <t>ベンキョウカイ</t>
    </rPh>
    <rPh sb="17" eb="19">
      <t>レンケイ</t>
    </rPh>
    <phoneticPr fontId="64"/>
  </si>
  <si>
    <t>Risk and Insurance Management Academy(RAIMA)/中外製薬株式会社（共催）RAIMA　代表　名古屋第一赤十字病院　野村浩夫</t>
    <rPh sb="45" eb="47">
      <t>チュウガイ</t>
    </rPh>
    <rPh sb="47" eb="49">
      <t>セイヤク</t>
    </rPh>
    <rPh sb="49" eb="53">
      <t>カブシキガイシャ</t>
    </rPh>
    <rPh sb="54" eb="56">
      <t>キョウサイ</t>
    </rPh>
    <rPh sb="63" eb="65">
      <t>ダイヒョウ</t>
    </rPh>
    <rPh sb="66" eb="69">
      <t>ナゴヤ</t>
    </rPh>
    <rPh sb="69" eb="71">
      <t>ダイイチ</t>
    </rPh>
    <rPh sb="71" eb="74">
      <t>セキジュウジ</t>
    </rPh>
    <rPh sb="74" eb="76">
      <t>ビョウイン</t>
    </rPh>
    <rPh sb="77" eb="79">
      <t>ノムラ</t>
    </rPh>
    <rPh sb="79" eb="80">
      <t>ヒロシ</t>
    </rPh>
    <rPh sb="80" eb="81">
      <t>オット</t>
    </rPh>
    <phoneticPr fontId="64"/>
  </si>
  <si>
    <t>第27回呼吸器疾患チーム医療研究会</t>
    <rPh sb="0" eb="1">
      <t>ダイ</t>
    </rPh>
    <rPh sb="3" eb="4">
      <t>カイ</t>
    </rPh>
    <rPh sb="4" eb="7">
      <t>コキュウキ</t>
    </rPh>
    <rPh sb="7" eb="9">
      <t>シッカン</t>
    </rPh>
    <rPh sb="12" eb="14">
      <t>イリョウ</t>
    </rPh>
    <rPh sb="14" eb="16">
      <t>ケンキュウ</t>
    </rPh>
    <rPh sb="16" eb="17">
      <t>カイ</t>
    </rPh>
    <phoneticPr fontId="64"/>
  </si>
  <si>
    <t>中外製薬株式会社　8階会議室</t>
    <rPh sb="0" eb="4">
      <t>チュウガイセイヤク</t>
    </rPh>
    <rPh sb="4" eb="8">
      <t>カブシキガイシャ</t>
    </rPh>
    <rPh sb="10" eb="11">
      <t>カイ</t>
    </rPh>
    <rPh sb="11" eb="14">
      <t>カイギシツ</t>
    </rPh>
    <phoneticPr fontId="64"/>
  </si>
  <si>
    <t>2019年度　第1回神奈川県がん薬物療法・専門薬剤師ワークショップ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</si>
  <si>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品川薬剤師会・日本化薬株式会社</t>
    <rPh sb="0" eb="2">
      <t>シナガワ</t>
    </rPh>
    <rPh sb="2" eb="5">
      <t>ヤクザイシ</t>
    </rPh>
    <rPh sb="5" eb="6">
      <t>カイ</t>
    </rPh>
    <rPh sb="7" eb="9">
      <t>ニホン</t>
    </rPh>
    <rPh sb="9" eb="11">
      <t>カヤク</t>
    </rPh>
    <rPh sb="11" eb="15">
      <t>カブシキガイシャ</t>
    </rPh>
    <phoneticPr fontId="64"/>
  </si>
  <si>
    <t>第一回品川地区がん医療セミナー</t>
    <rPh sb="0" eb="1">
      <t>ダイ</t>
    </rPh>
    <rPh sb="1" eb="3">
      <t>イッカイ</t>
    </rPh>
    <rPh sb="3" eb="5">
      <t>シナガワ</t>
    </rPh>
    <rPh sb="5" eb="7">
      <t>チク</t>
    </rPh>
    <rPh sb="9" eb="11">
      <t>イリョウ</t>
    </rPh>
    <phoneticPr fontId="64"/>
  </si>
  <si>
    <t>アリアル会議室ANNEX　五反田</t>
    <rPh sb="4" eb="7">
      <t>カイギシツ</t>
    </rPh>
    <rPh sb="13" eb="16">
      <t>ゴタンダ</t>
    </rPh>
    <phoneticPr fontId="64"/>
  </si>
  <si>
    <t>第14回病診薬連携緩和ケア研究会</t>
    <rPh sb="0" eb="1">
      <t>ダイ</t>
    </rPh>
    <rPh sb="3" eb="4">
      <t>カイ</t>
    </rPh>
    <rPh sb="4" eb="6">
      <t>ビョウシン</t>
    </rPh>
    <rPh sb="6" eb="7">
      <t>クスリ</t>
    </rPh>
    <rPh sb="7" eb="9">
      <t>レンケイ</t>
    </rPh>
    <rPh sb="9" eb="11">
      <t>カンワ</t>
    </rPh>
    <rPh sb="13" eb="16">
      <t>ケンキュウカイ</t>
    </rPh>
    <phoneticPr fontId="64"/>
  </si>
  <si>
    <t>第一回緩和医療領域薬剤師養成研究会 Basic Class</t>
    <rPh sb="0" eb="1">
      <t>ダイ</t>
    </rPh>
    <rPh sb="1" eb="3">
      <t>イッカイ</t>
    </rPh>
    <rPh sb="3" eb="5">
      <t>カンワ</t>
    </rPh>
    <rPh sb="5" eb="7">
      <t>イリョウ</t>
    </rPh>
    <rPh sb="7" eb="9">
      <t>リョウイキ</t>
    </rPh>
    <rPh sb="9" eb="12">
      <t>ヤクザイシ</t>
    </rPh>
    <rPh sb="12" eb="14">
      <t>ヨウセイ</t>
    </rPh>
    <rPh sb="14" eb="17">
      <t>ケンキュウカイ</t>
    </rPh>
    <phoneticPr fontId="64"/>
  </si>
  <si>
    <t>星薬科大学　新星館1階　101教室</t>
    <rPh sb="0" eb="1">
      <t>ホシ</t>
    </rPh>
    <rPh sb="1" eb="3">
      <t>ヤッカ</t>
    </rPh>
    <rPh sb="3" eb="5">
      <t>ダイガク</t>
    </rPh>
    <rPh sb="6" eb="8">
      <t>シンセイ</t>
    </rPh>
    <rPh sb="8" eb="9">
      <t>カン</t>
    </rPh>
    <rPh sb="10" eb="11">
      <t>カイ</t>
    </rPh>
    <rPh sb="15" eb="17">
      <t>キョウシツ</t>
    </rPh>
    <phoneticPr fontId="64"/>
  </si>
  <si>
    <t>慶応義塾大学薬学部</t>
    <rPh sb="0" eb="6">
      <t>ケイオウギジュクダイガク</t>
    </rPh>
    <rPh sb="6" eb="9">
      <t>ヤクガクブ</t>
    </rPh>
    <phoneticPr fontId="64"/>
  </si>
  <si>
    <t>2019年度慶應義塾大学薬学部公開講座　第1回がんプロフェッショナル研修会</t>
    <rPh sb="4" eb="6">
      <t>ネンド</t>
    </rPh>
    <rPh sb="12" eb="15">
      <t>ヤクガクブ</t>
    </rPh>
    <rPh sb="15" eb="17">
      <t>コウカイ</t>
    </rPh>
    <rPh sb="17" eb="19">
      <t>コウザ</t>
    </rPh>
    <rPh sb="20" eb="21">
      <t>ダイ</t>
    </rPh>
    <rPh sb="22" eb="23">
      <t>カイ</t>
    </rPh>
    <rPh sb="34" eb="37">
      <t>ケンシュウカイ</t>
    </rPh>
    <phoneticPr fontId="64"/>
  </si>
  <si>
    <t>第15回　草加薬物療法研究会</t>
    <rPh sb="0" eb="1">
      <t>ダイ</t>
    </rPh>
    <rPh sb="3" eb="4">
      <t>カイ</t>
    </rPh>
    <rPh sb="5" eb="7">
      <t>ソウカ</t>
    </rPh>
    <rPh sb="7" eb="9">
      <t>ヤクブツ</t>
    </rPh>
    <rPh sb="9" eb="11">
      <t>リョウホウ</t>
    </rPh>
    <rPh sb="11" eb="14">
      <t>ケンキュウカイ</t>
    </rPh>
    <phoneticPr fontId="64"/>
  </si>
  <si>
    <t>草加市立病院　心臓・脳血管センター5階　大講堂</t>
    <rPh sb="0" eb="2">
      <t>ソウカ</t>
    </rPh>
    <rPh sb="2" eb="4">
      <t>シリツ</t>
    </rPh>
    <rPh sb="4" eb="6">
      <t>ビョウイン</t>
    </rPh>
    <rPh sb="7" eb="9">
      <t>シンゾウ</t>
    </rPh>
    <rPh sb="10" eb="11">
      <t>ノウ</t>
    </rPh>
    <rPh sb="11" eb="13">
      <t>ケッカン</t>
    </rPh>
    <rPh sb="18" eb="19">
      <t>カイ</t>
    </rPh>
    <rPh sb="20" eb="21">
      <t>ダイ</t>
    </rPh>
    <rPh sb="21" eb="23">
      <t>コウドウ</t>
    </rPh>
    <phoneticPr fontId="64"/>
  </si>
  <si>
    <t>第50回福岡県病院薬剤師会オンコロジー研修会</t>
    <rPh sb="0" eb="1">
      <t>ダイ</t>
    </rPh>
    <rPh sb="3" eb="4">
      <t>カイ</t>
    </rPh>
    <rPh sb="4" eb="7">
      <t>フクオカケン</t>
    </rPh>
    <rPh sb="7" eb="12">
      <t>ビョウインヤクザイシ</t>
    </rPh>
    <rPh sb="12" eb="13">
      <t>カイ</t>
    </rPh>
    <rPh sb="19" eb="22">
      <t>ケンシュウカイ</t>
    </rPh>
    <phoneticPr fontId="64"/>
  </si>
  <si>
    <t>福岡県中小企業振興センター2階　ホールA</t>
    <rPh sb="0" eb="3">
      <t>フクオカケン</t>
    </rPh>
    <rPh sb="3" eb="5">
      <t>チュウショウ</t>
    </rPh>
    <rPh sb="5" eb="7">
      <t>キギョウ</t>
    </rPh>
    <rPh sb="7" eb="9">
      <t>シンコウ</t>
    </rPh>
    <rPh sb="14" eb="15">
      <t>カイ</t>
    </rPh>
    <phoneticPr fontId="64"/>
  </si>
  <si>
    <t>第21回緩和ケアセンター勉強会＆連携カンファレンス</t>
    <rPh sb="0" eb="1">
      <t>ダイ</t>
    </rPh>
    <rPh sb="3" eb="4">
      <t>カイ</t>
    </rPh>
    <rPh sb="4" eb="6">
      <t>カンワ</t>
    </rPh>
    <rPh sb="12" eb="15">
      <t>ベンキョウカイ</t>
    </rPh>
    <rPh sb="16" eb="18">
      <t>レンケイ</t>
    </rPh>
    <phoneticPr fontId="64"/>
  </si>
  <si>
    <t>第3回南区保険薬局研修会</t>
    <rPh sb="0" eb="1">
      <t>ダイ</t>
    </rPh>
    <rPh sb="2" eb="3">
      <t>カイ</t>
    </rPh>
    <rPh sb="3" eb="5">
      <t>ミナミク</t>
    </rPh>
    <rPh sb="5" eb="7">
      <t>ホケン</t>
    </rPh>
    <rPh sb="7" eb="9">
      <t>ヤッキョク</t>
    </rPh>
    <rPh sb="9" eb="11">
      <t>ケンシュウ</t>
    </rPh>
    <rPh sb="11" eb="12">
      <t>カイ</t>
    </rPh>
    <phoneticPr fontId="64"/>
  </si>
  <si>
    <t>広島県薬剤師会館　2階　ふたばホール</t>
    <rPh sb="0" eb="3">
      <t>ヒロシマケン</t>
    </rPh>
    <rPh sb="3" eb="6">
      <t>ヤクザイシ</t>
    </rPh>
    <rPh sb="6" eb="8">
      <t>カイカン</t>
    </rPh>
    <rPh sb="10" eb="11">
      <t>カイ</t>
    </rPh>
    <phoneticPr fontId="64"/>
  </si>
  <si>
    <t>北海道病院薬剤師会・室蘭病院薬剤師会・第一三共株式会社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ダイイチ</t>
    </rPh>
    <rPh sb="21" eb="23">
      <t>サンキョウ</t>
    </rPh>
    <rPh sb="23" eb="27">
      <t>カブシキガイシャ</t>
    </rPh>
    <phoneticPr fontId="64"/>
  </si>
  <si>
    <t>2019年度　第1回室蘭がんセミナー</t>
    <rPh sb="4" eb="6">
      <t>ネンド</t>
    </rPh>
    <rPh sb="7" eb="8">
      <t>ダイ</t>
    </rPh>
    <rPh sb="9" eb="10">
      <t>カイ</t>
    </rPh>
    <rPh sb="10" eb="12">
      <t>ムロラン</t>
    </rPh>
    <phoneticPr fontId="64"/>
  </si>
  <si>
    <t>きらん（室蘭市生涯学習センター）「研修室」</t>
    <rPh sb="4" eb="6">
      <t>ムロラン</t>
    </rPh>
    <rPh sb="6" eb="7">
      <t>シ</t>
    </rPh>
    <rPh sb="7" eb="9">
      <t>ショウガイ</t>
    </rPh>
    <rPh sb="9" eb="11">
      <t>ガクシュウ</t>
    </rPh>
    <rPh sb="17" eb="20">
      <t>ケンシュウシツ</t>
    </rPh>
    <phoneticPr fontId="64"/>
  </si>
  <si>
    <t>浜田薬剤師会</t>
    <rPh sb="0" eb="2">
      <t>ハマダ</t>
    </rPh>
    <rPh sb="2" eb="5">
      <t>ヤクザイシ</t>
    </rPh>
    <rPh sb="5" eb="6">
      <t>カイ</t>
    </rPh>
    <phoneticPr fontId="64"/>
  </si>
  <si>
    <t>第279回　浜田薬剤師セミナー</t>
    <rPh sb="0" eb="1">
      <t>ダイ</t>
    </rPh>
    <rPh sb="4" eb="5">
      <t>カイ</t>
    </rPh>
    <rPh sb="6" eb="8">
      <t>ハマダ</t>
    </rPh>
    <rPh sb="8" eb="11">
      <t>ヤクザイシ</t>
    </rPh>
    <phoneticPr fontId="64"/>
  </si>
  <si>
    <t>第29回東北臨床腫瘍セミナー</t>
    <rPh sb="4" eb="6">
      <t>トウホク</t>
    </rPh>
    <rPh sb="6" eb="8">
      <t>リンショウ</t>
    </rPh>
    <rPh sb="8" eb="10">
      <t>シュヨウ</t>
    </rPh>
    <phoneticPr fontId="64"/>
  </si>
  <si>
    <t>東北大学マルチメディア教育研究棟2階　マルチメディアホール</t>
    <rPh sb="0" eb="2">
      <t>トウホク</t>
    </rPh>
    <rPh sb="2" eb="4">
      <t>ダイガク</t>
    </rPh>
    <rPh sb="11" eb="13">
      <t>キョウイク</t>
    </rPh>
    <rPh sb="13" eb="15">
      <t>ケンキュウ</t>
    </rPh>
    <rPh sb="15" eb="16">
      <t>トウ</t>
    </rPh>
    <rPh sb="17" eb="18">
      <t>カイ</t>
    </rPh>
    <phoneticPr fontId="64"/>
  </si>
  <si>
    <t>令和元年度　奈良県がん化学療法薬剤師研修会
「薬剤師に必要なレジメンマネジメントについて学ぼう！」</t>
    <rPh sb="0" eb="2">
      <t>レイワ</t>
    </rPh>
    <rPh sb="2" eb="4">
      <t>ガンネン</t>
    </rPh>
    <rPh sb="4" eb="5">
      <t>ド</t>
    </rPh>
    <rPh sb="6" eb="9">
      <t>ナラケン</t>
    </rPh>
    <rPh sb="11" eb="13">
      <t>カガク</t>
    </rPh>
    <rPh sb="13" eb="15">
      <t>リョウホウ</t>
    </rPh>
    <rPh sb="15" eb="18">
      <t>ヤクザイシ</t>
    </rPh>
    <rPh sb="18" eb="20">
      <t>ケンシュウ</t>
    </rPh>
    <rPh sb="20" eb="21">
      <t>カイ</t>
    </rPh>
    <phoneticPr fontId="64"/>
  </si>
  <si>
    <t>ミグランス橿原市役所分庁舎4階コンベンションルーム</t>
    <rPh sb="5" eb="7">
      <t>カシハラ</t>
    </rPh>
    <rPh sb="7" eb="10">
      <t>シヤクショ</t>
    </rPh>
    <rPh sb="10" eb="13">
      <t>ブンチョウシャ</t>
    </rPh>
    <rPh sb="14" eb="15">
      <t>カイ</t>
    </rPh>
    <phoneticPr fontId="64"/>
  </si>
  <si>
    <t>七隈薬物療法セミナー～第12回病診薬連携の会～</t>
    <rPh sb="0" eb="2">
      <t>ナナクマ</t>
    </rPh>
    <rPh sb="2" eb="4">
      <t>ヤクブツ</t>
    </rPh>
    <rPh sb="4" eb="6">
      <t>リョウホウ</t>
    </rPh>
    <rPh sb="11" eb="12">
      <t>ダイ</t>
    </rPh>
    <rPh sb="14" eb="15">
      <t>カイ</t>
    </rPh>
    <rPh sb="15" eb="17">
      <t>ビョウシン</t>
    </rPh>
    <rPh sb="17" eb="18">
      <t>ヤク</t>
    </rPh>
    <rPh sb="18" eb="20">
      <t>レンケイ</t>
    </rPh>
    <rPh sb="21" eb="22">
      <t>カイ</t>
    </rPh>
    <phoneticPr fontId="64"/>
  </si>
  <si>
    <t>福岡大学病院　新館1階　多目的室</t>
    <rPh sb="0" eb="2">
      <t>フクオカ</t>
    </rPh>
    <rPh sb="2" eb="4">
      <t>ダイガク</t>
    </rPh>
    <rPh sb="4" eb="6">
      <t>ビョウイン</t>
    </rPh>
    <rPh sb="7" eb="9">
      <t>シンカン</t>
    </rPh>
    <rPh sb="10" eb="11">
      <t>カイ</t>
    </rPh>
    <rPh sb="12" eb="15">
      <t>タモクテキ</t>
    </rPh>
    <rPh sb="15" eb="16">
      <t>シツ</t>
    </rPh>
    <phoneticPr fontId="64"/>
  </si>
  <si>
    <t>第16回　草加薬物療法研究会</t>
    <rPh sb="0" eb="1">
      <t>ダイ</t>
    </rPh>
    <rPh sb="3" eb="4">
      <t>カイ</t>
    </rPh>
    <rPh sb="5" eb="7">
      <t>ソウカ</t>
    </rPh>
    <rPh sb="7" eb="9">
      <t>ヤクブツ</t>
    </rPh>
    <rPh sb="9" eb="11">
      <t>リョウホウ</t>
    </rPh>
    <rPh sb="11" eb="14">
      <t>ケンキュウカイ</t>
    </rPh>
    <phoneticPr fontId="64"/>
  </si>
  <si>
    <t>第12回　広島がん薬物療法セミナー（基礎コース）</t>
    <rPh sb="0" eb="1">
      <t>ダイ</t>
    </rPh>
    <rPh sb="3" eb="4">
      <t>カイ</t>
    </rPh>
    <rPh sb="5" eb="7">
      <t>ヒロシマ</t>
    </rPh>
    <rPh sb="9" eb="11">
      <t>ヤクブツ</t>
    </rPh>
    <rPh sb="11" eb="13">
      <t>リョウホウ</t>
    </rPh>
    <rPh sb="18" eb="20">
      <t>キソ</t>
    </rPh>
    <phoneticPr fontId="64"/>
  </si>
  <si>
    <t>第3回神奈川がん領域均てん化のための勉強会</t>
    <rPh sb="0" eb="1">
      <t>ダイ</t>
    </rPh>
    <rPh sb="2" eb="3">
      <t>カイ</t>
    </rPh>
    <rPh sb="3" eb="6">
      <t>カナガワ</t>
    </rPh>
    <rPh sb="8" eb="10">
      <t>リョウイキ</t>
    </rPh>
    <rPh sb="10" eb="11">
      <t>キン</t>
    </rPh>
    <rPh sb="13" eb="14">
      <t>カ</t>
    </rPh>
    <rPh sb="18" eb="20">
      <t>ベンキョウ</t>
    </rPh>
    <rPh sb="20" eb="21">
      <t>カイ</t>
    </rPh>
    <phoneticPr fontId="64"/>
  </si>
  <si>
    <t>第17回　草加薬物療法研究会</t>
    <rPh sb="0" eb="1">
      <t>ダイ</t>
    </rPh>
    <rPh sb="3" eb="4">
      <t>カイ</t>
    </rPh>
    <rPh sb="5" eb="7">
      <t>ソウカ</t>
    </rPh>
    <rPh sb="7" eb="9">
      <t>ヤクブツ</t>
    </rPh>
    <rPh sb="9" eb="11">
      <t>リョウホウ</t>
    </rPh>
    <rPh sb="11" eb="14">
      <t>ケンキュウカイ</t>
    </rPh>
    <phoneticPr fontId="64"/>
  </si>
  <si>
    <t>第4回　福岡オンコロジー病診薬連携研究会</t>
    <rPh sb="0" eb="1">
      <t>ダイ</t>
    </rPh>
    <rPh sb="2" eb="3">
      <t>カイ</t>
    </rPh>
    <rPh sb="4" eb="6">
      <t>フクオカ</t>
    </rPh>
    <rPh sb="12" eb="14">
      <t>ビョウシン</t>
    </rPh>
    <rPh sb="14" eb="15">
      <t>ヤク</t>
    </rPh>
    <rPh sb="15" eb="17">
      <t>レンケイ</t>
    </rPh>
    <rPh sb="17" eb="20">
      <t>ケンキュウカイ</t>
    </rPh>
    <phoneticPr fontId="64"/>
  </si>
  <si>
    <t>株式会社アステム 本社</t>
    <rPh sb="0" eb="4">
      <t>カブシキガイシャ</t>
    </rPh>
    <phoneticPr fontId="64"/>
  </si>
  <si>
    <t>第224回鹿児島県病院薬剤師会研修会　第37回がん薬物療法対策講習会</t>
    <rPh sb="0" eb="1">
      <t>ダイ</t>
    </rPh>
    <rPh sb="4" eb="5">
      <t>カイ</t>
    </rPh>
    <rPh sb="5" eb="9">
      <t>カゴシマケン</t>
    </rPh>
    <rPh sb="9" eb="11">
      <t>ビョウイン</t>
    </rPh>
    <rPh sb="11" eb="14">
      <t>ヤクザイシ</t>
    </rPh>
    <rPh sb="14" eb="15">
      <t>カイ</t>
    </rPh>
    <rPh sb="15" eb="17">
      <t>ケンシュウ</t>
    </rPh>
    <rPh sb="17" eb="18">
      <t>カイ</t>
    </rPh>
    <rPh sb="19" eb="20">
      <t>ダイ</t>
    </rPh>
    <rPh sb="22" eb="23">
      <t>カイ</t>
    </rPh>
    <rPh sb="25" eb="27">
      <t>ヤクブツ</t>
    </rPh>
    <rPh sb="27" eb="29">
      <t>リョウホウ</t>
    </rPh>
    <rPh sb="29" eb="31">
      <t>タイサク</t>
    </rPh>
    <rPh sb="31" eb="34">
      <t>コウシュウカイ</t>
    </rPh>
    <phoneticPr fontId="64"/>
  </si>
  <si>
    <t>株式会社アステム鹿児島営業部　5階会議室</t>
    <rPh sb="0" eb="4">
      <t>カブシキガイシャ</t>
    </rPh>
    <rPh sb="8" eb="11">
      <t>カゴシマ</t>
    </rPh>
    <rPh sb="11" eb="13">
      <t>エイギョウ</t>
    </rPh>
    <rPh sb="13" eb="14">
      <t>ブ</t>
    </rPh>
    <rPh sb="16" eb="17">
      <t>カイ</t>
    </rPh>
    <rPh sb="17" eb="20">
      <t>カイギシツ</t>
    </rPh>
    <phoneticPr fontId="64"/>
  </si>
  <si>
    <t>北海道病院薬剤師会・室蘭病院薬剤師会・株式会社ヤクルト本社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カブシキ</t>
    </rPh>
    <rPh sb="21" eb="23">
      <t>カイシャ</t>
    </rPh>
    <rPh sb="27" eb="29">
      <t>ホンシャ</t>
    </rPh>
    <phoneticPr fontId="64"/>
  </si>
  <si>
    <t>2019年度　第2回室蘭がんセミナー</t>
    <rPh sb="4" eb="6">
      <t>ネンド</t>
    </rPh>
    <rPh sb="7" eb="8">
      <t>ダイ</t>
    </rPh>
    <rPh sb="9" eb="10">
      <t>カイ</t>
    </rPh>
    <rPh sb="10" eb="12">
      <t>ムロラン</t>
    </rPh>
    <phoneticPr fontId="64"/>
  </si>
  <si>
    <t>製鉄記念室蘭病院　大講堂</t>
    <rPh sb="0" eb="2">
      <t>セイテツ</t>
    </rPh>
    <rPh sb="2" eb="4">
      <t>キネン</t>
    </rPh>
    <rPh sb="4" eb="6">
      <t>ムロラン</t>
    </rPh>
    <rPh sb="6" eb="8">
      <t>ビョウイン</t>
    </rPh>
    <rPh sb="9" eb="12">
      <t>ダイコウドウ</t>
    </rPh>
    <phoneticPr fontId="64"/>
  </si>
  <si>
    <t>一般社団法人　柏市薬剤師会（共催：国立がん研究センター東病院　薬剤部）</t>
    <rPh sb="14" eb="16">
      <t>キョウサイ</t>
    </rPh>
    <rPh sb="17" eb="19">
      <t>コクリツ</t>
    </rPh>
    <rPh sb="21" eb="23">
      <t>ケンキュウ</t>
    </rPh>
    <rPh sb="27" eb="28">
      <t>ヒガシ</t>
    </rPh>
    <rPh sb="28" eb="30">
      <t>ビョウイン</t>
    </rPh>
    <rPh sb="31" eb="33">
      <t>ヤクザイ</t>
    </rPh>
    <rPh sb="33" eb="34">
      <t>ブ</t>
    </rPh>
    <phoneticPr fontId="64"/>
  </si>
  <si>
    <t>2019年度　第2回神奈川県がん薬物療法・専門薬剤師ワークショップ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</si>
  <si>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第91回抗がん剤研修会（集中講義）</t>
    <rPh sb="0" eb="1">
      <t>ダイ</t>
    </rPh>
    <rPh sb="3" eb="4">
      <t>カイ</t>
    </rPh>
    <rPh sb="4" eb="5">
      <t>コウ</t>
    </rPh>
    <rPh sb="7" eb="8">
      <t>ザイ</t>
    </rPh>
    <rPh sb="8" eb="11">
      <t>ケンシュウカイ</t>
    </rPh>
    <rPh sb="12" eb="14">
      <t>シュウチュウ</t>
    </rPh>
    <rPh sb="14" eb="16">
      <t>コウギ</t>
    </rPh>
    <phoneticPr fontId="64"/>
  </si>
  <si>
    <t>第18回　草加薬物療法研究会</t>
    <rPh sb="0" eb="1">
      <t>ダイ</t>
    </rPh>
    <rPh sb="3" eb="4">
      <t>カイ</t>
    </rPh>
    <rPh sb="5" eb="7">
      <t>ソウカ</t>
    </rPh>
    <rPh sb="7" eb="9">
      <t>ヤクブツ</t>
    </rPh>
    <rPh sb="9" eb="11">
      <t>リョウホウ</t>
    </rPh>
    <rPh sb="11" eb="14">
      <t>ケンキュウカイ</t>
    </rPh>
    <phoneticPr fontId="64"/>
  </si>
  <si>
    <t>札幌東区がん医療薬剤師研究会　第1回勉強会</t>
    <rPh sb="0" eb="2">
      <t>サッポロ</t>
    </rPh>
    <rPh sb="2" eb="4">
      <t>ヒガシク</t>
    </rPh>
    <rPh sb="6" eb="8">
      <t>イリョウ</t>
    </rPh>
    <rPh sb="8" eb="11">
      <t>ヤクザイシ</t>
    </rPh>
    <rPh sb="11" eb="14">
      <t>ケンキュウカイ</t>
    </rPh>
    <rPh sb="15" eb="16">
      <t>ダイ</t>
    </rPh>
    <rPh sb="17" eb="18">
      <t>カイ</t>
    </rPh>
    <rPh sb="18" eb="21">
      <t>ベンキョウカイ</t>
    </rPh>
    <phoneticPr fontId="64"/>
  </si>
  <si>
    <t>札幌東徳洲会病院</t>
    <rPh sb="0" eb="2">
      <t>サッポロ</t>
    </rPh>
    <rPh sb="2" eb="3">
      <t>ヒガシ</t>
    </rPh>
    <rPh sb="3" eb="6">
      <t>トクシュウカイ</t>
    </rPh>
    <rPh sb="6" eb="8">
      <t>ビョウイン</t>
    </rPh>
    <phoneticPr fontId="64"/>
  </si>
  <si>
    <t>第8回高知県病院薬剤師会がん専門部会講習会～がん専門薬剤師養成コースFD研修会</t>
    <rPh sb="0" eb="1">
      <t>ダイ</t>
    </rPh>
    <rPh sb="2" eb="3">
      <t>カイ</t>
    </rPh>
    <rPh sb="3" eb="6">
      <t>コウチケン</t>
    </rPh>
    <rPh sb="6" eb="8">
      <t>ビョウイン</t>
    </rPh>
    <rPh sb="8" eb="11">
      <t>ヤクザイシ</t>
    </rPh>
    <rPh sb="11" eb="12">
      <t>カイ</t>
    </rPh>
    <rPh sb="14" eb="16">
      <t>センモン</t>
    </rPh>
    <rPh sb="16" eb="18">
      <t>ブカイ</t>
    </rPh>
    <rPh sb="18" eb="21">
      <t>コウシュウカイ</t>
    </rPh>
    <rPh sb="24" eb="26">
      <t>センモン</t>
    </rPh>
    <rPh sb="26" eb="29">
      <t>ヤクザイシ</t>
    </rPh>
    <rPh sb="29" eb="31">
      <t>ヨウセイ</t>
    </rPh>
    <rPh sb="36" eb="38">
      <t>ケンシュウ</t>
    </rPh>
    <rPh sb="38" eb="39">
      <t>カイ</t>
    </rPh>
    <phoneticPr fontId="64"/>
  </si>
  <si>
    <t>高知城ホール</t>
    <rPh sb="0" eb="3">
      <t>コウチジョウ</t>
    </rPh>
    <phoneticPr fontId="64"/>
  </si>
  <si>
    <t>県央がん専門・認定薬剤師セミナー協議会、一般社団法人茨城県病院薬剤師会、日本化薬株式会社</t>
    <rPh sb="16" eb="19">
      <t>キョウギカイ</t>
    </rPh>
    <rPh sb="20" eb="24">
      <t>イッパンシャダン</t>
    </rPh>
    <rPh sb="24" eb="26">
      <t>ホウジン</t>
    </rPh>
    <rPh sb="26" eb="29">
      <t>イバラキケン</t>
    </rPh>
    <rPh sb="29" eb="31">
      <t>ビョウイン</t>
    </rPh>
    <rPh sb="31" eb="34">
      <t>ヤクザイシ</t>
    </rPh>
    <rPh sb="34" eb="35">
      <t>カイ</t>
    </rPh>
    <rPh sb="36" eb="38">
      <t>ニホン</t>
    </rPh>
    <rPh sb="38" eb="40">
      <t>カヤク</t>
    </rPh>
    <rPh sb="40" eb="44">
      <t>カブシキガイシャ</t>
    </rPh>
    <phoneticPr fontId="64"/>
  </si>
  <si>
    <t>第14回県央がん専門・認定薬剤師セミナー</t>
    <rPh sb="0" eb="1">
      <t>ダイ</t>
    </rPh>
    <rPh sb="3" eb="4">
      <t>カイ</t>
    </rPh>
    <rPh sb="4" eb="6">
      <t>ケンオウ</t>
    </rPh>
    <rPh sb="8" eb="10">
      <t>センモン</t>
    </rPh>
    <rPh sb="11" eb="13">
      <t>ニンテイ</t>
    </rPh>
    <rPh sb="13" eb="16">
      <t>ヤクザイシ</t>
    </rPh>
    <phoneticPr fontId="64"/>
  </si>
  <si>
    <t>IMSグループ薬学研究会</t>
    <rPh sb="7" eb="9">
      <t>ヤクガク</t>
    </rPh>
    <rPh sb="9" eb="12">
      <t>ケンキュウカイ</t>
    </rPh>
    <phoneticPr fontId="64"/>
  </si>
  <si>
    <t>第13回がん薬物療法認定薬剤師育成セミナー</t>
    <rPh sb="0" eb="1">
      <t>ダイ</t>
    </rPh>
    <rPh sb="3" eb="4">
      <t>カイ</t>
    </rPh>
    <rPh sb="6" eb="10">
      <t>ヤクブツリョウホウ</t>
    </rPh>
    <rPh sb="10" eb="12">
      <t>ニンテイ</t>
    </rPh>
    <rPh sb="12" eb="15">
      <t>ヤクザイシ</t>
    </rPh>
    <rPh sb="15" eb="17">
      <t>イクセイ</t>
    </rPh>
    <phoneticPr fontId="64"/>
  </si>
  <si>
    <t>第22回 緩和ケアセンター勉強会＆連携カンファレンス</t>
    <rPh sb="0" eb="1">
      <t>ダイ</t>
    </rPh>
    <rPh sb="3" eb="4">
      <t>カイ</t>
    </rPh>
    <rPh sb="5" eb="7">
      <t>カンワ</t>
    </rPh>
    <rPh sb="13" eb="16">
      <t>ベンキョウカイ</t>
    </rPh>
    <rPh sb="17" eb="19">
      <t>レンケイ</t>
    </rPh>
    <phoneticPr fontId="64"/>
  </si>
  <si>
    <t>松山赤十字病院</t>
    <rPh sb="0" eb="2">
      <t>マツヤマ</t>
    </rPh>
    <rPh sb="2" eb="5">
      <t>セキジュウジ</t>
    </rPh>
    <rPh sb="5" eb="7">
      <t>ビョウイン</t>
    </rPh>
    <phoneticPr fontId="64"/>
  </si>
  <si>
    <t>第1回薬薬連携セミナー「抗がん剤副作用マネジメント」</t>
    <rPh sb="0" eb="1">
      <t>ダイ</t>
    </rPh>
    <rPh sb="2" eb="3">
      <t>カイ</t>
    </rPh>
    <rPh sb="3" eb="4">
      <t>ヤク</t>
    </rPh>
    <rPh sb="4" eb="5">
      <t>ヤク</t>
    </rPh>
    <rPh sb="5" eb="7">
      <t>レンケイ</t>
    </rPh>
    <rPh sb="12" eb="13">
      <t>コウ</t>
    </rPh>
    <rPh sb="15" eb="16">
      <t>ザイ</t>
    </rPh>
    <rPh sb="16" eb="19">
      <t>フクサヨウ</t>
    </rPh>
    <phoneticPr fontId="64"/>
  </si>
  <si>
    <t>愛媛県薬剤師会館　3階　大会議場</t>
    <rPh sb="0" eb="3">
      <t>エヒメケン</t>
    </rPh>
    <rPh sb="3" eb="6">
      <t>ヤクザイシ</t>
    </rPh>
    <rPh sb="6" eb="8">
      <t>カイカン</t>
    </rPh>
    <rPh sb="10" eb="11">
      <t>カイ</t>
    </rPh>
    <rPh sb="12" eb="13">
      <t>ダイ</t>
    </rPh>
    <rPh sb="13" eb="16">
      <t>カイギジョウ</t>
    </rPh>
    <phoneticPr fontId="64"/>
  </si>
  <si>
    <t>第19回　草加薬物療法研究会</t>
    <rPh sb="0" eb="1">
      <t>ダイ</t>
    </rPh>
    <rPh sb="3" eb="4">
      <t>カイ</t>
    </rPh>
    <rPh sb="5" eb="7">
      <t>ソウカ</t>
    </rPh>
    <rPh sb="7" eb="9">
      <t>ヤクブツ</t>
    </rPh>
    <rPh sb="9" eb="11">
      <t>リョウホウ</t>
    </rPh>
    <rPh sb="11" eb="14">
      <t>ケンキュウカイ</t>
    </rPh>
    <phoneticPr fontId="64"/>
  </si>
  <si>
    <t>第3回　なかつ広域「がん化学療法」学びのすすめ</t>
    <rPh sb="0" eb="1">
      <t>ダイ</t>
    </rPh>
    <rPh sb="2" eb="3">
      <t>カイ</t>
    </rPh>
    <rPh sb="7" eb="9">
      <t>コウイキ</t>
    </rPh>
    <rPh sb="12" eb="14">
      <t>カガク</t>
    </rPh>
    <rPh sb="14" eb="16">
      <t>リョウホウ</t>
    </rPh>
    <rPh sb="17" eb="18">
      <t>マナ</t>
    </rPh>
    <phoneticPr fontId="64"/>
  </si>
  <si>
    <t>大分県中津市民病院　2階　多目的ルーム</t>
    <rPh sb="11" eb="12">
      <t>カイ</t>
    </rPh>
    <rPh sb="13" eb="16">
      <t>タモクテキ</t>
    </rPh>
    <phoneticPr fontId="64"/>
  </si>
  <si>
    <t>薬局で注意すべき抗がん薬の副作用，支持療法</t>
    <rPh sb="0" eb="2">
      <t>ヤッキョク</t>
    </rPh>
    <rPh sb="3" eb="5">
      <t>チュウイ</t>
    </rPh>
    <rPh sb="8" eb="9">
      <t>コウ</t>
    </rPh>
    <rPh sb="11" eb="12">
      <t>ヤク</t>
    </rPh>
    <rPh sb="13" eb="16">
      <t>フクサヨウ</t>
    </rPh>
    <rPh sb="17" eb="19">
      <t>シジ</t>
    </rPh>
    <rPh sb="19" eb="21">
      <t>リョウホウ</t>
    </rPh>
    <phoneticPr fontId="64"/>
  </si>
  <si>
    <t>第2回「緩和医療領域薬剤師養成研究会　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</si>
  <si>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新宿住友スカイルーム　Room5+6</t>
    <rPh sb="0" eb="2">
      <t>シンジュク</t>
    </rPh>
    <rPh sb="2" eb="4">
      <t>スミトモ</t>
    </rPh>
    <phoneticPr fontId="64"/>
  </si>
  <si>
    <t>埼玉県立がんセンター　薬剤部</t>
    <rPh sb="0" eb="2">
      <t>サイタマ</t>
    </rPh>
    <rPh sb="2" eb="4">
      <t>ケンリツ</t>
    </rPh>
    <rPh sb="11" eb="13">
      <t>ヤクザイ</t>
    </rPh>
    <rPh sb="13" eb="14">
      <t>ブ</t>
    </rPh>
    <phoneticPr fontId="64"/>
  </si>
  <si>
    <t>第9回　埼玉県立がんセンター　がん薬薬連携シンポジウム</t>
    <rPh sb="0" eb="1">
      <t>ダイ</t>
    </rPh>
    <rPh sb="2" eb="3">
      <t>カイ</t>
    </rPh>
    <rPh sb="4" eb="7">
      <t>サイタマケン</t>
    </rPh>
    <rPh sb="7" eb="8">
      <t>リツ</t>
    </rPh>
    <rPh sb="17" eb="18">
      <t>ヤク</t>
    </rPh>
    <rPh sb="18" eb="19">
      <t>ヤク</t>
    </rPh>
    <rPh sb="19" eb="21">
      <t>レンケイ</t>
    </rPh>
    <phoneticPr fontId="64"/>
  </si>
  <si>
    <t>埼玉県立がんセンター　4階講堂</t>
    <rPh sb="0" eb="3">
      <t>サイタマケン</t>
    </rPh>
    <rPh sb="3" eb="4">
      <t>リツ</t>
    </rPh>
    <rPh sb="12" eb="13">
      <t>カイ</t>
    </rPh>
    <rPh sb="13" eb="15">
      <t>コウドウ</t>
    </rPh>
    <phoneticPr fontId="64"/>
  </si>
  <si>
    <t>令和元年度岩手県病院薬剤師会　第1回がん・緩和セミナー</t>
    <rPh sb="0" eb="2">
      <t>レイワ</t>
    </rPh>
    <rPh sb="2" eb="3">
      <t>ガン</t>
    </rPh>
    <rPh sb="3" eb="5">
      <t>ネンド</t>
    </rPh>
    <rPh sb="5" eb="8">
      <t>イワテケン</t>
    </rPh>
    <rPh sb="8" eb="10">
      <t>ビョウイン</t>
    </rPh>
    <rPh sb="10" eb="13">
      <t>ヤクザイシ</t>
    </rPh>
    <rPh sb="13" eb="14">
      <t>カイ</t>
    </rPh>
    <rPh sb="15" eb="16">
      <t>ダイ</t>
    </rPh>
    <rPh sb="17" eb="18">
      <t>カイ</t>
    </rPh>
    <rPh sb="21" eb="23">
      <t>カンワ</t>
    </rPh>
    <phoneticPr fontId="64"/>
  </si>
  <si>
    <t>岩手医科大学附属病院循環器医療センター9階　講義室</t>
    <rPh sb="0" eb="2">
      <t>イワテ</t>
    </rPh>
    <rPh sb="2" eb="4">
      <t>イカ</t>
    </rPh>
    <rPh sb="4" eb="6">
      <t>ダイガク</t>
    </rPh>
    <rPh sb="6" eb="8">
      <t>フゾク</t>
    </rPh>
    <rPh sb="8" eb="10">
      <t>ビョウイン</t>
    </rPh>
    <rPh sb="10" eb="13">
      <t>ジュンカンキ</t>
    </rPh>
    <rPh sb="13" eb="15">
      <t>イリョウ</t>
    </rPh>
    <rPh sb="20" eb="21">
      <t>カイ</t>
    </rPh>
    <rPh sb="22" eb="25">
      <t>コウギシツ</t>
    </rPh>
    <phoneticPr fontId="64"/>
  </si>
  <si>
    <t>第22回　薬剤師のための群馬抗がん薬研究会</t>
    <rPh sb="0" eb="1">
      <t>ダイ</t>
    </rPh>
    <rPh sb="3" eb="4">
      <t>カイ</t>
    </rPh>
    <rPh sb="5" eb="8">
      <t>ヤクザイシ</t>
    </rPh>
    <rPh sb="12" eb="14">
      <t>グンマ</t>
    </rPh>
    <rPh sb="14" eb="15">
      <t>コウ</t>
    </rPh>
    <rPh sb="17" eb="18">
      <t>ヤク</t>
    </rPh>
    <rPh sb="18" eb="21">
      <t>ケンキュウカイ</t>
    </rPh>
    <phoneticPr fontId="64"/>
  </si>
  <si>
    <t>前橋赤十字病院講堂</t>
    <rPh sb="0" eb="2">
      <t>マエバシ</t>
    </rPh>
    <rPh sb="2" eb="5">
      <t>セキジュウジ</t>
    </rPh>
    <rPh sb="5" eb="7">
      <t>ビョウイン</t>
    </rPh>
    <rPh sb="7" eb="9">
      <t>コウドウ</t>
    </rPh>
    <phoneticPr fontId="64"/>
  </si>
  <si>
    <t>日本化薬株式会社　水戸営業所</t>
    <rPh sb="0" eb="2">
      <t>ニホン</t>
    </rPh>
    <rPh sb="2" eb="4">
      <t>カヤク</t>
    </rPh>
    <rPh sb="4" eb="8">
      <t>カブシキガイシャ</t>
    </rPh>
    <rPh sb="9" eb="11">
      <t>ミト</t>
    </rPh>
    <rPh sb="11" eb="14">
      <t>エイギョウショ</t>
    </rPh>
    <phoneticPr fontId="64"/>
  </si>
  <si>
    <t>第10回　つくば地区薬薬連携研修会</t>
    <rPh sb="0" eb="1">
      <t>ダイ</t>
    </rPh>
    <rPh sb="3" eb="4">
      <t>カイ</t>
    </rPh>
    <rPh sb="8" eb="10">
      <t>チク</t>
    </rPh>
    <rPh sb="10" eb="11">
      <t>ヤク</t>
    </rPh>
    <rPh sb="11" eb="12">
      <t>ヤク</t>
    </rPh>
    <rPh sb="12" eb="14">
      <t>レンケイ</t>
    </rPh>
    <rPh sb="14" eb="16">
      <t>ケンシュウ</t>
    </rPh>
    <rPh sb="16" eb="17">
      <t>カイ</t>
    </rPh>
    <phoneticPr fontId="64"/>
  </si>
  <si>
    <t>筑波メディカル病院メディカルスクエア3階TMCホール</t>
    <rPh sb="0" eb="2">
      <t>ツクバ</t>
    </rPh>
    <rPh sb="7" eb="9">
      <t>ビョウイン</t>
    </rPh>
    <rPh sb="19" eb="20">
      <t>カイ</t>
    </rPh>
    <phoneticPr fontId="64"/>
  </si>
  <si>
    <t>七隈薬物療法セミナー～第13回病診薬連携の会～</t>
    <rPh sb="0" eb="2">
      <t>ナナクマ</t>
    </rPh>
    <rPh sb="2" eb="4">
      <t>ヤクブツ</t>
    </rPh>
    <rPh sb="4" eb="6">
      <t>リョウホウ</t>
    </rPh>
    <rPh sb="11" eb="12">
      <t>ダイ</t>
    </rPh>
    <rPh sb="14" eb="15">
      <t>カイ</t>
    </rPh>
    <rPh sb="15" eb="17">
      <t>ビョウシン</t>
    </rPh>
    <rPh sb="17" eb="18">
      <t>ヤク</t>
    </rPh>
    <rPh sb="18" eb="20">
      <t>レンケイ</t>
    </rPh>
    <rPh sb="21" eb="22">
      <t>カイ</t>
    </rPh>
    <phoneticPr fontId="64"/>
  </si>
  <si>
    <t>第1回　緩和医療領域薬剤師養成研究会　Advanced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</si>
  <si>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星薬科大学　100年記念館　3階　C31教室</t>
    <rPh sb="0" eb="1">
      <t>ホシ</t>
    </rPh>
    <rPh sb="1" eb="3">
      <t>ヤッカ</t>
    </rPh>
    <rPh sb="3" eb="5">
      <t>ダイガク</t>
    </rPh>
    <rPh sb="9" eb="10">
      <t>ネン</t>
    </rPh>
    <rPh sb="10" eb="12">
      <t>キネン</t>
    </rPh>
    <rPh sb="12" eb="13">
      <t>カン</t>
    </rPh>
    <rPh sb="15" eb="16">
      <t>カイ</t>
    </rPh>
    <rPh sb="20" eb="22">
      <t>キョウシツ</t>
    </rPh>
    <phoneticPr fontId="64"/>
  </si>
  <si>
    <t>高度薬学管理講座</t>
    <rPh sb="0" eb="2">
      <t>コウド</t>
    </rPh>
    <rPh sb="2" eb="4">
      <t>ヤクガク</t>
    </rPh>
    <rPh sb="4" eb="6">
      <t>カンリ</t>
    </rPh>
    <rPh sb="6" eb="8">
      <t>コウザ</t>
    </rPh>
    <phoneticPr fontId="64"/>
  </si>
  <si>
    <t>第23回緩和ケアセンター勉強会＆連携カンファレンス</t>
    <rPh sb="0" eb="1">
      <t>ダイ</t>
    </rPh>
    <rPh sb="3" eb="4">
      <t>カイ</t>
    </rPh>
    <rPh sb="4" eb="6">
      <t>カンワ</t>
    </rPh>
    <rPh sb="12" eb="15">
      <t>ベンキョウカイ</t>
    </rPh>
    <rPh sb="16" eb="18">
      <t>レンケイ</t>
    </rPh>
    <phoneticPr fontId="64"/>
  </si>
  <si>
    <t>第4回南区保険薬局研修会</t>
    <rPh sb="0" eb="1">
      <t>ダイ</t>
    </rPh>
    <rPh sb="2" eb="3">
      <t>カイ</t>
    </rPh>
    <rPh sb="3" eb="5">
      <t>ミナミク</t>
    </rPh>
    <rPh sb="5" eb="7">
      <t>ホケン</t>
    </rPh>
    <rPh sb="7" eb="9">
      <t>ヤッキョク</t>
    </rPh>
    <rPh sb="9" eb="11">
      <t>ケンシュウ</t>
    </rPh>
    <rPh sb="11" eb="12">
      <t>カイ</t>
    </rPh>
    <phoneticPr fontId="64"/>
  </si>
  <si>
    <t>2019年度　第3回神奈川県がん薬物療法・専門薬剤師ワークショップ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</si>
  <si>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札幌東区がん医療薬剤師研究会</t>
    <rPh sb="0" eb="2">
      <t>サッポロ</t>
    </rPh>
    <rPh sb="2" eb="4">
      <t>ヒガシク</t>
    </rPh>
    <rPh sb="6" eb="8">
      <t>イリョウ</t>
    </rPh>
    <rPh sb="8" eb="11">
      <t>ヤクザイシ</t>
    </rPh>
    <rPh sb="11" eb="14">
      <t>ケンキュウカイ</t>
    </rPh>
    <phoneticPr fontId="64"/>
  </si>
  <si>
    <t>札幌東区がん医療薬剤師研究会　第2回勉強会</t>
    <rPh sb="0" eb="2">
      <t>サッポロ</t>
    </rPh>
    <rPh sb="2" eb="4">
      <t>ヒガシク</t>
    </rPh>
    <rPh sb="6" eb="8">
      <t>イリョウ</t>
    </rPh>
    <rPh sb="8" eb="11">
      <t>ヤクザイシ</t>
    </rPh>
    <rPh sb="11" eb="14">
      <t>ケンキュウカイ</t>
    </rPh>
    <rPh sb="15" eb="16">
      <t>ダイ</t>
    </rPh>
    <rPh sb="17" eb="18">
      <t>カイ</t>
    </rPh>
    <rPh sb="18" eb="21">
      <t>ベンキョウカイ</t>
    </rPh>
    <phoneticPr fontId="64"/>
  </si>
  <si>
    <t>2019年度　第3回室蘭がんセミナー</t>
    <rPh sb="4" eb="6">
      <t>ネンド</t>
    </rPh>
    <rPh sb="7" eb="8">
      <t>ダイ</t>
    </rPh>
    <rPh sb="9" eb="10">
      <t>カイ</t>
    </rPh>
    <rPh sb="10" eb="12">
      <t>ムロラン</t>
    </rPh>
    <phoneticPr fontId="64"/>
  </si>
  <si>
    <t>第4回薬剤師のための臨床腫瘍薬学セミナー</t>
    <rPh sb="0" eb="1">
      <t>ダイ</t>
    </rPh>
    <rPh sb="2" eb="3">
      <t>カイ</t>
    </rPh>
    <rPh sb="3" eb="6">
      <t>ヤクザイシ</t>
    </rPh>
    <rPh sb="10" eb="12">
      <t>リンショウ</t>
    </rPh>
    <rPh sb="12" eb="14">
      <t>シュヨウ</t>
    </rPh>
    <rPh sb="14" eb="16">
      <t>ヤクガク</t>
    </rPh>
    <phoneticPr fontId="64"/>
  </si>
  <si>
    <t>第282回　浜田薬剤師セミナー</t>
    <rPh sb="0" eb="1">
      <t>ダイ</t>
    </rPh>
    <rPh sb="4" eb="5">
      <t>カイ</t>
    </rPh>
    <rPh sb="6" eb="8">
      <t>ハマダ</t>
    </rPh>
    <rPh sb="8" eb="11">
      <t>ヤクザイシ</t>
    </rPh>
    <phoneticPr fontId="64"/>
  </si>
  <si>
    <t>慶應義塾大学薬学部</t>
    <rPh sb="0" eb="2">
      <t>ケイオウ</t>
    </rPh>
    <rPh sb="2" eb="4">
      <t>ギジュク</t>
    </rPh>
    <rPh sb="4" eb="6">
      <t>ダイガク</t>
    </rPh>
    <rPh sb="6" eb="9">
      <t>ヤクガクブ</t>
    </rPh>
    <phoneticPr fontId="64"/>
  </si>
  <si>
    <t>2019年度慶應義塾大学薬学部公開講座　第2回がんプロフェッショナル研修会</t>
    <rPh sb="4" eb="6">
      <t>ネンド</t>
    </rPh>
    <rPh sb="12" eb="15">
      <t>ヤクガクブ</t>
    </rPh>
    <rPh sb="15" eb="17">
      <t>コウカイ</t>
    </rPh>
    <rPh sb="17" eb="19">
      <t>コウザ</t>
    </rPh>
    <rPh sb="20" eb="21">
      <t>ダイ</t>
    </rPh>
    <rPh sb="22" eb="23">
      <t>カイ</t>
    </rPh>
    <rPh sb="34" eb="37">
      <t>ケンシュウカイ</t>
    </rPh>
    <phoneticPr fontId="64"/>
  </si>
  <si>
    <t>京都薬科大学　愛学館3階　愛学ホール（A31 講義室）</t>
    <rPh sb="0" eb="2">
      <t>キョウト</t>
    </rPh>
    <rPh sb="2" eb="4">
      <t>ヤッカ</t>
    </rPh>
    <rPh sb="4" eb="6">
      <t>ダイガク</t>
    </rPh>
    <rPh sb="7" eb="8">
      <t>アイ</t>
    </rPh>
    <rPh sb="8" eb="9">
      <t>ガク</t>
    </rPh>
    <rPh sb="9" eb="10">
      <t>カン</t>
    </rPh>
    <rPh sb="11" eb="12">
      <t>カイ</t>
    </rPh>
    <rPh sb="13" eb="14">
      <t>アイ</t>
    </rPh>
    <rPh sb="14" eb="15">
      <t>ガク</t>
    </rPh>
    <rPh sb="23" eb="26">
      <t>コウギシツ</t>
    </rPh>
    <phoneticPr fontId="64"/>
  </si>
  <si>
    <t>東北大学病院</t>
    <rPh sb="0" eb="2">
      <t>トウホク</t>
    </rPh>
    <rPh sb="2" eb="4">
      <t>ダイガク</t>
    </rPh>
    <rPh sb="4" eb="6">
      <t>ビョウイン</t>
    </rPh>
    <phoneticPr fontId="64"/>
  </si>
  <si>
    <t>がん薬物療法研修</t>
    <rPh sb="2" eb="4">
      <t>ヤクブツ</t>
    </rPh>
    <rPh sb="4" eb="6">
      <t>リョウホウ</t>
    </rPh>
    <rPh sb="6" eb="8">
      <t>ケンシュウ</t>
    </rPh>
    <phoneticPr fontId="64"/>
  </si>
  <si>
    <t>2019/10/1～2</t>
    <phoneticPr fontId="2"/>
  </si>
  <si>
    <t>2019/10/29～30</t>
    <phoneticPr fontId="2"/>
  </si>
  <si>
    <t>2019/11/12～13</t>
    <phoneticPr fontId="2"/>
  </si>
  <si>
    <t>2019/11/26～27</t>
    <phoneticPr fontId="2"/>
  </si>
  <si>
    <t>がん治療と妊娠　学術講演会</t>
    <rPh sb="2" eb="4">
      <t>チリョウ</t>
    </rPh>
    <rPh sb="5" eb="7">
      <t>ニンシン</t>
    </rPh>
    <rPh sb="8" eb="10">
      <t>ガクジュツ</t>
    </rPh>
    <rPh sb="10" eb="12">
      <t>コウエン</t>
    </rPh>
    <rPh sb="12" eb="13">
      <t>カイ</t>
    </rPh>
    <phoneticPr fontId="64"/>
  </si>
  <si>
    <t>関西POS薬剤研究会公開講座　第74回公開講座</t>
    <rPh sb="0" eb="2">
      <t>カンサイ</t>
    </rPh>
    <rPh sb="5" eb="7">
      <t>ヤクザイ</t>
    </rPh>
    <rPh sb="7" eb="10">
      <t>ケンキュウカイ</t>
    </rPh>
    <rPh sb="10" eb="12">
      <t>コウカイ</t>
    </rPh>
    <rPh sb="12" eb="14">
      <t>コウザ</t>
    </rPh>
    <rPh sb="15" eb="16">
      <t>ダイ</t>
    </rPh>
    <rPh sb="18" eb="19">
      <t>カイ</t>
    </rPh>
    <rPh sb="19" eb="21">
      <t>コウカイ</t>
    </rPh>
    <rPh sb="21" eb="23">
      <t>コウザ</t>
    </rPh>
    <phoneticPr fontId="64"/>
  </si>
  <si>
    <t>TKP新大阪駅前カンファレンスセンター</t>
    <rPh sb="3" eb="6">
      <t>シンオオサカ</t>
    </rPh>
    <rPh sb="6" eb="7">
      <t>エキ</t>
    </rPh>
    <rPh sb="7" eb="8">
      <t>マエ</t>
    </rPh>
    <phoneticPr fontId="64"/>
  </si>
  <si>
    <t>第24回 緩和ケアセンター勉強会＆連携カンファレンス</t>
    <rPh sb="0" eb="1">
      <t>ダイ</t>
    </rPh>
    <rPh sb="3" eb="4">
      <t>カイ</t>
    </rPh>
    <rPh sb="5" eb="7">
      <t>カンワ</t>
    </rPh>
    <rPh sb="13" eb="16">
      <t>ベンキョウカイ</t>
    </rPh>
    <rPh sb="17" eb="19">
      <t>レンケイ</t>
    </rPh>
    <phoneticPr fontId="64"/>
  </si>
  <si>
    <t>第20回　草加薬物療法研究会</t>
    <rPh sb="0" eb="1">
      <t>ダイ</t>
    </rPh>
    <rPh sb="3" eb="4">
      <t>カイ</t>
    </rPh>
    <rPh sb="5" eb="7">
      <t>ソウカ</t>
    </rPh>
    <rPh sb="7" eb="9">
      <t>ヤクブツ</t>
    </rPh>
    <rPh sb="9" eb="11">
      <t>リョウホウ</t>
    </rPh>
    <rPh sb="11" eb="14">
      <t>ケンキュウカイ</t>
    </rPh>
    <phoneticPr fontId="64"/>
  </si>
  <si>
    <t>第4回　神奈川県がん領域均てん化のための勉強会</t>
    <rPh sb="0" eb="1">
      <t>ダイ</t>
    </rPh>
    <rPh sb="2" eb="3">
      <t>カイ</t>
    </rPh>
    <phoneticPr fontId="64"/>
  </si>
  <si>
    <t>県南・県西がん専門認定薬剤師セミナー協議会</t>
    <rPh sb="18" eb="21">
      <t>キョウギカイ</t>
    </rPh>
    <phoneticPr fontId="64"/>
  </si>
  <si>
    <t>第13回　広島がん薬物療法セミナー（基礎コース）</t>
    <rPh sb="0" eb="1">
      <t>ダイ</t>
    </rPh>
    <rPh sb="3" eb="4">
      <t>カイ</t>
    </rPh>
    <rPh sb="5" eb="7">
      <t>ヒロシマ</t>
    </rPh>
    <rPh sb="9" eb="11">
      <t>ヤクブツ</t>
    </rPh>
    <rPh sb="11" eb="13">
      <t>リョウホウ</t>
    </rPh>
    <rPh sb="18" eb="20">
      <t>キソ</t>
    </rPh>
    <phoneticPr fontId="64"/>
  </si>
  <si>
    <t>福岡市薬剤師会、中外製薬株式会社、NPO法人よりよい地域医療を応援する会</t>
    <rPh sb="0" eb="3">
      <t>フクオカシ</t>
    </rPh>
    <rPh sb="3" eb="6">
      <t>ヤクザイシ</t>
    </rPh>
    <rPh sb="6" eb="7">
      <t>カイ</t>
    </rPh>
    <rPh sb="8" eb="10">
      <t>チュウガイ</t>
    </rPh>
    <rPh sb="10" eb="12">
      <t>セイヤク</t>
    </rPh>
    <rPh sb="12" eb="16">
      <t>カブシキガイシャ</t>
    </rPh>
    <rPh sb="20" eb="22">
      <t>ホウジン</t>
    </rPh>
    <rPh sb="26" eb="28">
      <t>チイキ</t>
    </rPh>
    <rPh sb="28" eb="30">
      <t>イリョウ</t>
    </rPh>
    <rPh sb="31" eb="33">
      <t>オウエン</t>
    </rPh>
    <rPh sb="35" eb="36">
      <t>カイ</t>
    </rPh>
    <phoneticPr fontId="64"/>
  </si>
  <si>
    <t>Basic Study研修会～薬局でわかる！免疫チェックポイント阻害薬～</t>
    <rPh sb="11" eb="13">
      <t>ケンシュウ</t>
    </rPh>
    <rPh sb="13" eb="14">
      <t>カイ</t>
    </rPh>
    <rPh sb="15" eb="17">
      <t>ヤッキョク</t>
    </rPh>
    <rPh sb="22" eb="24">
      <t>メンエキ</t>
    </rPh>
    <rPh sb="32" eb="34">
      <t>ソガイ</t>
    </rPh>
    <rPh sb="34" eb="35">
      <t>ヤク</t>
    </rPh>
    <phoneticPr fontId="64"/>
  </si>
  <si>
    <t>福岡市薬剤師会館　講堂</t>
    <rPh sb="0" eb="3">
      <t>フクオカシ</t>
    </rPh>
    <rPh sb="3" eb="6">
      <t>ヤクザイシ</t>
    </rPh>
    <rPh sb="6" eb="8">
      <t>カイカン</t>
    </rPh>
    <rPh sb="9" eb="11">
      <t>コウドウ</t>
    </rPh>
    <phoneticPr fontId="64"/>
  </si>
  <si>
    <t>つるまい薬薬連携協議会</t>
    <rPh sb="4" eb="5">
      <t>ヤク</t>
    </rPh>
    <rPh sb="5" eb="6">
      <t>ヤク</t>
    </rPh>
    <rPh sb="6" eb="8">
      <t>レンケイ</t>
    </rPh>
    <rPh sb="8" eb="11">
      <t>キョウギカイ</t>
    </rPh>
    <phoneticPr fontId="64"/>
  </si>
  <si>
    <t>第3回つるまいオンコロジーセミナー</t>
    <rPh sb="0" eb="1">
      <t>ダイ</t>
    </rPh>
    <rPh sb="2" eb="3">
      <t>カイ</t>
    </rPh>
    <phoneticPr fontId="64"/>
  </si>
  <si>
    <t>名古屋大学医学部鶴友会館　2階　大会議室</t>
    <rPh sb="0" eb="3">
      <t>ナゴヤ</t>
    </rPh>
    <rPh sb="3" eb="5">
      <t>ダイガク</t>
    </rPh>
    <rPh sb="5" eb="7">
      <t>イガク</t>
    </rPh>
    <rPh sb="7" eb="8">
      <t>ブ</t>
    </rPh>
    <rPh sb="8" eb="9">
      <t>ツル</t>
    </rPh>
    <rPh sb="9" eb="10">
      <t>トモ</t>
    </rPh>
    <rPh sb="10" eb="12">
      <t>カイカン</t>
    </rPh>
    <rPh sb="14" eb="15">
      <t>カイ</t>
    </rPh>
    <rPh sb="16" eb="20">
      <t>ダイカイギシツ</t>
    </rPh>
    <phoneticPr fontId="64"/>
  </si>
  <si>
    <t>国立がん研究センター東病院　会議室</t>
    <rPh sb="14" eb="17">
      <t>カイギシツ</t>
    </rPh>
    <phoneticPr fontId="64"/>
  </si>
  <si>
    <t>アートホテル盛岡　3階　星雲の間</t>
    <rPh sb="6" eb="8">
      <t>モリオカ</t>
    </rPh>
    <rPh sb="10" eb="11">
      <t>カイ</t>
    </rPh>
    <rPh sb="12" eb="14">
      <t>セイウン</t>
    </rPh>
    <rPh sb="15" eb="16">
      <t>マ</t>
    </rPh>
    <phoneticPr fontId="64"/>
  </si>
  <si>
    <t>中津市立中津市民病院（共催：大分県病院薬剤師会/ブリストル・マイヤーズスクイブ株式会社・オンたまの会）</t>
    <rPh sb="0" eb="4">
      <t>ナカツシリツ</t>
    </rPh>
    <rPh sb="11" eb="13">
      <t>キョウサイ</t>
    </rPh>
    <rPh sb="14" eb="17">
      <t>オオイタケン</t>
    </rPh>
    <rPh sb="17" eb="19">
      <t>ビョウイン</t>
    </rPh>
    <rPh sb="19" eb="22">
      <t>ヤクザイシ</t>
    </rPh>
    <rPh sb="22" eb="23">
      <t>カイ</t>
    </rPh>
    <rPh sb="39" eb="43">
      <t>カブシキガイシャ</t>
    </rPh>
    <rPh sb="49" eb="50">
      <t>カイ</t>
    </rPh>
    <phoneticPr fontId="64"/>
  </si>
  <si>
    <t>第5回オンたまの会</t>
    <rPh sb="0" eb="1">
      <t>ダイ</t>
    </rPh>
    <rPh sb="2" eb="3">
      <t>カイ</t>
    </rPh>
    <rPh sb="8" eb="9">
      <t>カイ</t>
    </rPh>
    <phoneticPr fontId="64"/>
  </si>
  <si>
    <t>中津情報プラザ　会議室2</t>
    <rPh sb="0" eb="2">
      <t>ナカツ</t>
    </rPh>
    <rPh sb="2" eb="4">
      <t>ジョウホウ</t>
    </rPh>
    <rPh sb="8" eb="11">
      <t>カイギシツ</t>
    </rPh>
    <phoneticPr fontId="64"/>
  </si>
  <si>
    <t>がん化学療法　学術講演会</t>
    <rPh sb="2" eb="4">
      <t>カガク</t>
    </rPh>
    <rPh sb="4" eb="6">
      <t>リョウホウ</t>
    </rPh>
    <rPh sb="7" eb="9">
      <t>ガクジュツ</t>
    </rPh>
    <rPh sb="9" eb="11">
      <t>コウエン</t>
    </rPh>
    <rPh sb="11" eb="12">
      <t>カイ</t>
    </rPh>
    <phoneticPr fontId="64"/>
  </si>
  <si>
    <t>北海道病院薬剤師会・室蘭病院薬剤師会・小野薬品工業株式会社・ブリストル・マイヤーズスクイブ株式会社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オノ</t>
    </rPh>
    <rPh sb="21" eb="23">
      <t>ヤクヒン</t>
    </rPh>
    <rPh sb="23" eb="25">
      <t>コウギョウ</t>
    </rPh>
    <rPh sb="25" eb="29">
      <t>カブシキガイシャ</t>
    </rPh>
    <rPh sb="45" eb="49">
      <t>カブシキガイシャ</t>
    </rPh>
    <phoneticPr fontId="64"/>
  </si>
  <si>
    <t>2019年度　第4回室蘭がんセミナー</t>
    <rPh sb="4" eb="6">
      <t>ネンド</t>
    </rPh>
    <rPh sb="7" eb="8">
      <t>ダイ</t>
    </rPh>
    <rPh sb="9" eb="10">
      <t>カイ</t>
    </rPh>
    <rPh sb="10" eb="12">
      <t>ムロラン</t>
    </rPh>
    <phoneticPr fontId="64"/>
  </si>
  <si>
    <t>第51回　福岡県病院薬剤師会　オンコロジー研修会</t>
    <rPh sb="0" eb="1">
      <t>ダイ</t>
    </rPh>
    <rPh sb="3" eb="4">
      <t>カイ</t>
    </rPh>
    <rPh sb="5" eb="7">
      <t>フクオカ</t>
    </rPh>
    <rPh sb="7" eb="8">
      <t>ケン</t>
    </rPh>
    <rPh sb="8" eb="10">
      <t>ビョウイン</t>
    </rPh>
    <rPh sb="10" eb="13">
      <t>ヤクザイシ</t>
    </rPh>
    <rPh sb="13" eb="14">
      <t>カイ</t>
    </rPh>
    <rPh sb="21" eb="24">
      <t>ケンシュウカイ</t>
    </rPh>
    <phoneticPr fontId="64"/>
  </si>
  <si>
    <t>エーザイ株式会社　福岡コミュニケーションオフィス　会議室</t>
    <rPh sb="4" eb="8">
      <t>カブシキガイシャ</t>
    </rPh>
    <rPh sb="9" eb="11">
      <t>フクオカ</t>
    </rPh>
    <rPh sb="25" eb="28">
      <t>カイギシツ</t>
    </rPh>
    <phoneticPr fontId="64"/>
  </si>
  <si>
    <t>天薬鳳の会、日本化薬株式会社共催</t>
    <rPh sb="0" eb="1">
      <t>テン</t>
    </rPh>
    <rPh sb="1" eb="2">
      <t>クスリ</t>
    </rPh>
    <rPh sb="2" eb="3">
      <t>オオトリ</t>
    </rPh>
    <rPh sb="4" eb="5">
      <t>カイ</t>
    </rPh>
    <rPh sb="6" eb="8">
      <t>ニホン</t>
    </rPh>
    <rPh sb="8" eb="10">
      <t>カヤク</t>
    </rPh>
    <rPh sb="10" eb="14">
      <t>カブシキガイシャ</t>
    </rPh>
    <rPh sb="14" eb="16">
      <t>キョウサイ</t>
    </rPh>
    <phoneticPr fontId="64"/>
  </si>
  <si>
    <t>病診薬連携セミナー</t>
    <rPh sb="0" eb="2">
      <t>ビョウシン</t>
    </rPh>
    <rPh sb="2" eb="3">
      <t>ヤク</t>
    </rPh>
    <rPh sb="3" eb="5">
      <t>レンケイ</t>
    </rPh>
    <phoneticPr fontId="64"/>
  </si>
  <si>
    <t>シェラトン都ホテル大阪　3階　「志摩の間」</t>
    <rPh sb="5" eb="6">
      <t>ミヤコ</t>
    </rPh>
    <rPh sb="9" eb="11">
      <t>オオサカ</t>
    </rPh>
    <rPh sb="13" eb="14">
      <t>カイ</t>
    </rPh>
    <rPh sb="16" eb="18">
      <t>シマ</t>
    </rPh>
    <rPh sb="19" eb="20">
      <t>アイダ</t>
    </rPh>
    <phoneticPr fontId="64"/>
  </si>
  <si>
    <t>第3回　緩和医療領域薬剤師養成研究会　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</si>
  <si>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AP西新宿5階　B+C</t>
    <rPh sb="2" eb="5">
      <t>ニシシンジュク</t>
    </rPh>
    <rPh sb="6" eb="7">
      <t>カイ</t>
    </rPh>
    <phoneticPr fontId="64"/>
  </si>
  <si>
    <t>第25回 緩和ケアセンター勉強会＆連携カンファレンス</t>
    <rPh sb="0" eb="1">
      <t>ダイ</t>
    </rPh>
    <rPh sb="3" eb="4">
      <t>カイ</t>
    </rPh>
    <rPh sb="5" eb="7">
      <t>カンワ</t>
    </rPh>
    <rPh sb="13" eb="16">
      <t>ベンキョウカイ</t>
    </rPh>
    <rPh sb="17" eb="19">
      <t>レンケイ</t>
    </rPh>
    <phoneticPr fontId="64"/>
  </si>
  <si>
    <t>佐賀県病院薬剤師会　第11回オンコロジー研修会</t>
    <rPh sb="0" eb="3">
      <t>サガケン</t>
    </rPh>
    <rPh sb="3" eb="5">
      <t>ビョウイン</t>
    </rPh>
    <rPh sb="5" eb="8">
      <t>ヤクザイシ</t>
    </rPh>
    <rPh sb="8" eb="9">
      <t>カイ</t>
    </rPh>
    <rPh sb="10" eb="11">
      <t>ダイ</t>
    </rPh>
    <rPh sb="13" eb="14">
      <t>カイ</t>
    </rPh>
    <rPh sb="20" eb="23">
      <t>ケンシュウカイ</t>
    </rPh>
    <phoneticPr fontId="64"/>
  </si>
  <si>
    <t>佐賀県医療センター好生館</t>
    <rPh sb="0" eb="3">
      <t>サガケン</t>
    </rPh>
    <rPh sb="3" eb="5">
      <t>イリョウ</t>
    </rPh>
    <rPh sb="9" eb="10">
      <t>ス</t>
    </rPh>
    <rPh sb="10" eb="11">
      <t>イ</t>
    </rPh>
    <rPh sb="11" eb="12">
      <t>カン</t>
    </rPh>
    <phoneticPr fontId="64"/>
  </si>
  <si>
    <t>徳島文理大学　香川薬学部</t>
    <rPh sb="0" eb="2">
      <t>トクシマ</t>
    </rPh>
    <rPh sb="2" eb="4">
      <t>ブンリ</t>
    </rPh>
    <rPh sb="4" eb="6">
      <t>ダイガク</t>
    </rPh>
    <rPh sb="7" eb="9">
      <t>カガワ</t>
    </rPh>
    <rPh sb="9" eb="12">
      <t>ヤクガクブ</t>
    </rPh>
    <phoneticPr fontId="64"/>
  </si>
  <si>
    <t>第58回　日本薬学会・日本薬剤師会・日本病院薬剤師会　中国四国支部学術大会内　共催教育講演5　「がんゲノム医療」</t>
    <rPh sb="0" eb="1">
      <t>ダイ</t>
    </rPh>
    <rPh sb="3" eb="4">
      <t>カイ</t>
    </rPh>
    <rPh sb="5" eb="7">
      <t>ニホン</t>
    </rPh>
    <rPh sb="7" eb="8">
      <t>ヤク</t>
    </rPh>
    <rPh sb="8" eb="10">
      <t>ガッカイ</t>
    </rPh>
    <rPh sb="11" eb="13">
      <t>ニホン</t>
    </rPh>
    <rPh sb="13" eb="16">
      <t>ヤクザイシ</t>
    </rPh>
    <rPh sb="16" eb="17">
      <t>カイ</t>
    </rPh>
    <rPh sb="18" eb="20">
      <t>ニホン</t>
    </rPh>
    <rPh sb="20" eb="22">
      <t>ビョウイン</t>
    </rPh>
    <rPh sb="22" eb="25">
      <t>ヤクザイシ</t>
    </rPh>
    <rPh sb="25" eb="26">
      <t>カイ</t>
    </rPh>
    <rPh sb="27" eb="29">
      <t>チュウゴク</t>
    </rPh>
    <rPh sb="29" eb="31">
      <t>シコク</t>
    </rPh>
    <rPh sb="31" eb="33">
      <t>シブ</t>
    </rPh>
    <rPh sb="33" eb="35">
      <t>ガクジュツ</t>
    </rPh>
    <rPh sb="35" eb="37">
      <t>タイカイ</t>
    </rPh>
    <rPh sb="37" eb="38">
      <t>ナイ</t>
    </rPh>
    <rPh sb="39" eb="41">
      <t>キョウサイ</t>
    </rPh>
    <rPh sb="41" eb="43">
      <t>キョウイク</t>
    </rPh>
    <rPh sb="43" eb="45">
      <t>コウエン</t>
    </rPh>
    <rPh sb="53" eb="55">
      <t>イリョウ</t>
    </rPh>
    <phoneticPr fontId="64"/>
  </si>
  <si>
    <t>サンポートホール高松　6階　かがわ国際会議場</t>
    <rPh sb="8" eb="10">
      <t>タカマツ</t>
    </rPh>
    <rPh sb="12" eb="13">
      <t>カイ</t>
    </rPh>
    <rPh sb="17" eb="19">
      <t>コクサイ</t>
    </rPh>
    <rPh sb="19" eb="22">
      <t>カイギジョウ</t>
    </rPh>
    <phoneticPr fontId="64"/>
  </si>
  <si>
    <t>第58回　日本薬学会・日本薬剤師会・日本病院薬剤師会　中国四国支部学術大会内　共催教育講演6　「AYA世代のがん治療」</t>
    <rPh sb="0" eb="1">
      <t>ダイ</t>
    </rPh>
    <rPh sb="3" eb="4">
      <t>カイ</t>
    </rPh>
    <rPh sb="5" eb="7">
      <t>ニホン</t>
    </rPh>
    <rPh sb="7" eb="8">
      <t>ヤク</t>
    </rPh>
    <rPh sb="8" eb="10">
      <t>ガッカイ</t>
    </rPh>
    <rPh sb="11" eb="13">
      <t>ニホン</t>
    </rPh>
    <rPh sb="13" eb="16">
      <t>ヤクザイシ</t>
    </rPh>
    <rPh sb="16" eb="17">
      <t>カイ</t>
    </rPh>
    <rPh sb="18" eb="20">
      <t>ニホン</t>
    </rPh>
    <rPh sb="20" eb="22">
      <t>ビョウイン</t>
    </rPh>
    <rPh sb="22" eb="25">
      <t>ヤクザイシ</t>
    </rPh>
    <rPh sb="25" eb="26">
      <t>カイ</t>
    </rPh>
    <rPh sb="27" eb="29">
      <t>チュウゴク</t>
    </rPh>
    <rPh sb="29" eb="31">
      <t>シコク</t>
    </rPh>
    <rPh sb="31" eb="33">
      <t>シブ</t>
    </rPh>
    <rPh sb="33" eb="35">
      <t>ガクジュツ</t>
    </rPh>
    <rPh sb="35" eb="37">
      <t>タイカイ</t>
    </rPh>
    <rPh sb="37" eb="38">
      <t>ナイ</t>
    </rPh>
    <rPh sb="39" eb="41">
      <t>キョウサイ</t>
    </rPh>
    <rPh sb="41" eb="43">
      <t>キョウイク</t>
    </rPh>
    <rPh sb="43" eb="45">
      <t>コウエン</t>
    </rPh>
    <rPh sb="51" eb="53">
      <t>セダイ</t>
    </rPh>
    <rPh sb="56" eb="58">
      <t>チリョウ</t>
    </rPh>
    <phoneticPr fontId="64"/>
  </si>
  <si>
    <t>第92回抗がん剤研修会</t>
    <rPh sb="0" eb="1">
      <t>ダイ</t>
    </rPh>
    <rPh sb="3" eb="4">
      <t>カイ</t>
    </rPh>
    <rPh sb="4" eb="5">
      <t>コウ</t>
    </rPh>
    <rPh sb="7" eb="8">
      <t>ザイ</t>
    </rPh>
    <rPh sb="8" eb="11">
      <t>ケンシュウカイ</t>
    </rPh>
    <phoneticPr fontId="64"/>
  </si>
  <si>
    <t>第22回　草加薬物療法研究会</t>
    <rPh sb="0" eb="1">
      <t>ダイ</t>
    </rPh>
    <rPh sb="3" eb="4">
      <t>カイ</t>
    </rPh>
    <rPh sb="5" eb="7">
      <t>ソウカ</t>
    </rPh>
    <rPh sb="7" eb="9">
      <t>ヤクブツ</t>
    </rPh>
    <rPh sb="9" eb="11">
      <t>リョウホウ</t>
    </rPh>
    <rPh sb="11" eb="14">
      <t>ケンキュウカイ</t>
    </rPh>
    <phoneticPr fontId="64"/>
  </si>
  <si>
    <t>高崎健康福祉大学</t>
    <rPh sb="0" eb="2">
      <t>タカサキ</t>
    </rPh>
    <rPh sb="2" eb="4">
      <t>ケンコウ</t>
    </rPh>
    <rPh sb="4" eb="6">
      <t>フクシ</t>
    </rPh>
    <rPh sb="6" eb="8">
      <t>ダイガク</t>
    </rPh>
    <phoneticPr fontId="64"/>
  </si>
  <si>
    <t>第27回高崎健康福祉大学薬学部生涯研修セミナー</t>
    <rPh sb="0" eb="1">
      <t>ダイ</t>
    </rPh>
    <rPh sb="3" eb="4">
      <t>カイ</t>
    </rPh>
    <rPh sb="4" eb="6">
      <t>タカサキ</t>
    </rPh>
    <rPh sb="6" eb="8">
      <t>ケンコウ</t>
    </rPh>
    <rPh sb="8" eb="10">
      <t>フクシ</t>
    </rPh>
    <rPh sb="10" eb="12">
      <t>ダイガク</t>
    </rPh>
    <rPh sb="12" eb="15">
      <t>ヤクガクブ</t>
    </rPh>
    <rPh sb="15" eb="17">
      <t>ショウガイ</t>
    </rPh>
    <rPh sb="17" eb="19">
      <t>ケンシュウ</t>
    </rPh>
    <phoneticPr fontId="64"/>
  </si>
  <si>
    <t>高崎健康福祉大学　薬学部</t>
    <rPh sb="0" eb="2">
      <t>タカサキ</t>
    </rPh>
    <rPh sb="2" eb="4">
      <t>ケンコウ</t>
    </rPh>
    <rPh sb="4" eb="6">
      <t>フクシ</t>
    </rPh>
    <rPh sb="6" eb="8">
      <t>ダイガク</t>
    </rPh>
    <rPh sb="9" eb="12">
      <t>ヤクガクブ</t>
    </rPh>
    <phoneticPr fontId="64"/>
  </si>
  <si>
    <t>第229回鹿児島県病院薬剤師会研修会　第38回がん薬物療法対策講習会</t>
    <rPh sb="0" eb="1">
      <t>ダイ</t>
    </rPh>
    <rPh sb="4" eb="5">
      <t>カイ</t>
    </rPh>
    <rPh sb="5" eb="9">
      <t>カゴシマケン</t>
    </rPh>
    <rPh sb="9" eb="11">
      <t>ビョウイン</t>
    </rPh>
    <rPh sb="11" eb="14">
      <t>ヤクザイシ</t>
    </rPh>
    <rPh sb="14" eb="15">
      <t>カイ</t>
    </rPh>
    <rPh sb="15" eb="17">
      <t>ケンシュウ</t>
    </rPh>
    <rPh sb="17" eb="18">
      <t>カイ</t>
    </rPh>
    <rPh sb="19" eb="20">
      <t>ダイ</t>
    </rPh>
    <rPh sb="22" eb="23">
      <t>カイ</t>
    </rPh>
    <rPh sb="25" eb="27">
      <t>ヤクブツ</t>
    </rPh>
    <rPh sb="27" eb="29">
      <t>リョウホウ</t>
    </rPh>
    <rPh sb="29" eb="31">
      <t>タイサク</t>
    </rPh>
    <rPh sb="31" eb="34">
      <t>コウシュウカイ</t>
    </rPh>
    <phoneticPr fontId="64"/>
  </si>
  <si>
    <t>第283回　浜田薬剤師セミナー</t>
    <rPh sb="0" eb="1">
      <t>ダイ</t>
    </rPh>
    <rPh sb="4" eb="5">
      <t>カイ</t>
    </rPh>
    <rPh sb="6" eb="8">
      <t>ハマダ</t>
    </rPh>
    <rPh sb="8" eb="11">
      <t>ヤクザイシ</t>
    </rPh>
    <phoneticPr fontId="64"/>
  </si>
  <si>
    <t>第23回薬剤師のための群馬抗がん薬研究会</t>
    <rPh sb="0" eb="1">
      <t>ダイ</t>
    </rPh>
    <rPh sb="3" eb="4">
      <t>カイ</t>
    </rPh>
    <rPh sb="4" eb="7">
      <t>ヤクザイシ</t>
    </rPh>
    <rPh sb="11" eb="13">
      <t>グンマ</t>
    </rPh>
    <rPh sb="13" eb="14">
      <t>コウ</t>
    </rPh>
    <rPh sb="16" eb="17">
      <t>ヤク</t>
    </rPh>
    <rPh sb="17" eb="20">
      <t>ケンキュウカイ</t>
    </rPh>
    <phoneticPr fontId="64"/>
  </si>
  <si>
    <t>群馬大学医学部附属病院</t>
    <rPh sb="0" eb="2">
      <t>グンマ</t>
    </rPh>
    <rPh sb="2" eb="4">
      <t>ダイガク</t>
    </rPh>
    <rPh sb="4" eb="6">
      <t>イガク</t>
    </rPh>
    <rPh sb="6" eb="7">
      <t>ブ</t>
    </rPh>
    <rPh sb="7" eb="9">
      <t>フゾク</t>
    </rPh>
    <rPh sb="9" eb="11">
      <t>ビョウイン</t>
    </rPh>
    <phoneticPr fontId="64"/>
  </si>
  <si>
    <t>第128回　大分県病院薬剤師会　県南地区研修会</t>
    <rPh sb="0" eb="1">
      <t>ダイ</t>
    </rPh>
    <rPh sb="4" eb="5">
      <t>カイ</t>
    </rPh>
    <rPh sb="6" eb="9">
      <t>オオイタケン</t>
    </rPh>
    <rPh sb="9" eb="11">
      <t>ビョウイン</t>
    </rPh>
    <rPh sb="11" eb="14">
      <t>ヤクザイシ</t>
    </rPh>
    <rPh sb="14" eb="15">
      <t>カイ</t>
    </rPh>
    <rPh sb="16" eb="18">
      <t>ケンナン</t>
    </rPh>
    <rPh sb="18" eb="20">
      <t>チク</t>
    </rPh>
    <rPh sb="20" eb="22">
      <t>ケンシュウ</t>
    </rPh>
    <rPh sb="22" eb="23">
      <t>カイ</t>
    </rPh>
    <phoneticPr fontId="64"/>
  </si>
  <si>
    <t>独立行政法人地域医療機能推進機構　南海医療センター　3階　大会議室</t>
    <rPh sb="27" eb="28">
      <t>カイ</t>
    </rPh>
    <rPh sb="29" eb="33">
      <t>ダイカイギシツ</t>
    </rPh>
    <phoneticPr fontId="64"/>
  </si>
  <si>
    <t>第284回　浜田薬剤師セミナー</t>
    <rPh sb="0" eb="1">
      <t>ダイ</t>
    </rPh>
    <rPh sb="4" eb="5">
      <t>カイ</t>
    </rPh>
    <rPh sb="6" eb="8">
      <t>ハマダ</t>
    </rPh>
    <rPh sb="8" eb="11">
      <t>ヤクザイシ</t>
    </rPh>
    <phoneticPr fontId="64"/>
  </si>
  <si>
    <t>第5回南区保険薬局研修会</t>
    <rPh sb="0" eb="1">
      <t>ダイ</t>
    </rPh>
    <rPh sb="2" eb="3">
      <t>カイ</t>
    </rPh>
    <rPh sb="3" eb="5">
      <t>ミナミク</t>
    </rPh>
    <rPh sb="5" eb="7">
      <t>ホケン</t>
    </rPh>
    <rPh sb="7" eb="9">
      <t>ヤッキョク</t>
    </rPh>
    <rPh sb="9" eb="11">
      <t>ケンシュウ</t>
    </rPh>
    <rPh sb="11" eb="12">
      <t>カイ</t>
    </rPh>
    <phoneticPr fontId="64"/>
  </si>
  <si>
    <t>2019年度　第4回神奈川県がん薬物療法・専門薬剤師ワークショップ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</si>
  <si>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第26回緩和ケアセンター勉強会＆連携カンファレンス</t>
    <rPh sb="0" eb="1">
      <t>ダイ</t>
    </rPh>
    <rPh sb="3" eb="4">
      <t>カイ</t>
    </rPh>
    <rPh sb="4" eb="6">
      <t>カンワ</t>
    </rPh>
    <rPh sb="12" eb="15">
      <t>ベンキョウカイ</t>
    </rPh>
    <rPh sb="16" eb="18">
      <t>レンケイ</t>
    </rPh>
    <phoneticPr fontId="64"/>
  </si>
  <si>
    <t>愛知医科大学　大学本館302</t>
    <rPh sb="0" eb="2">
      <t>アイチ</t>
    </rPh>
    <rPh sb="2" eb="4">
      <t>イカ</t>
    </rPh>
    <rPh sb="4" eb="6">
      <t>ダイガク</t>
    </rPh>
    <rPh sb="7" eb="9">
      <t>ダイガク</t>
    </rPh>
    <rPh sb="9" eb="11">
      <t>ホンカン</t>
    </rPh>
    <phoneticPr fontId="64"/>
  </si>
  <si>
    <t>共催　岩手県病院薬剤師会　日本イーライリリー株式会社</t>
    <rPh sb="0" eb="2">
      <t>キョウサイ</t>
    </rPh>
    <rPh sb="3" eb="6">
      <t>イワテケン</t>
    </rPh>
    <rPh sb="6" eb="8">
      <t>ビョウイン</t>
    </rPh>
    <rPh sb="8" eb="11">
      <t>ヤクザイシ</t>
    </rPh>
    <rPh sb="11" eb="12">
      <t>カイ</t>
    </rPh>
    <rPh sb="13" eb="15">
      <t>ニホン</t>
    </rPh>
    <rPh sb="22" eb="26">
      <t>カブシキガイシャ</t>
    </rPh>
    <phoneticPr fontId="64"/>
  </si>
  <si>
    <t>第5回岩手県南肺癌講演会</t>
    <rPh sb="0" eb="1">
      <t>ダイ</t>
    </rPh>
    <rPh sb="2" eb="3">
      <t>カイ</t>
    </rPh>
    <rPh sb="3" eb="5">
      <t>イワテ</t>
    </rPh>
    <rPh sb="5" eb="7">
      <t>ケンナン</t>
    </rPh>
    <rPh sb="7" eb="9">
      <t>ハイガン</t>
    </rPh>
    <rPh sb="9" eb="12">
      <t>コウエンカイ</t>
    </rPh>
    <phoneticPr fontId="64"/>
  </si>
  <si>
    <t>プラザイン水沢2階　ルミエール</t>
    <rPh sb="5" eb="7">
      <t>ミズサワ</t>
    </rPh>
    <rPh sb="8" eb="9">
      <t>カイ</t>
    </rPh>
    <phoneticPr fontId="64"/>
  </si>
  <si>
    <t>神戸薬科大学</t>
    <rPh sb="0" eb="2">
      <t>コウベ</t>
    </rPh>
    <rPh sb="2" eb="4">
      <t>ヤッカ</t>
    </rPh>
    <rPh sb="4" eb="6">
      <t>ダイガク</t>
    </rPh>
    <phoneticPr fontId="64"/>
  </si>
  <si>
    <t>東灘がん医療連携研修会</t>
    <rPh sb="8" eb="10">
      <t>ケンシュウ</t>
    </rPh>
    <rPh sb="10" eb="11">
      <t>カイ</t>
    </rPh>
    <phoneticPr fontId="64"/>
  </si>
  <si>
    <t>神戸薬科大学地域連携サテライトセンター</t>
    <rPh sb="0" eb="2">
      <t>コウベ</t>
    </rPh>
    <rPh sb="2" eb="4">
      <t>ヤッカ</t>
    </rPh>
    <rPh sb="4" eb="6">
      <t>ダイガク</t>
    </rPh>
    <rPh sb="6" eb="8">
      <t>チイキ</t>
    </rPh>
    <rPh sb="8" eb="10">
      <t>レンケイ</t>
    </rPh>
    <phoneticPr fontId="64"/>
  </si>
  <si>
    <t>第15回病診薬連携緩和ケア研究会</t>
    <rPh sb="0" eb="1">
      <t>ダイ</t>
    </rPh>
    <rPh sb="3" eb="4">
      <t>カイ</t>
    </rPh>
    <rPh sb="4" eb="6">
      <t>ビョウシン</t>
    </rPh>
    <rPh sb="6" eb="7">
      <t>クスリ</t>
    </rPh>
    <rPh sb="7" eb="9">
      <t>レンケイ</t>
    </rPh>
    <rPh sb="9" eb="11">
      <t>カンワ</t>
    </rPh>
    <rPh sb="13" eb="16">
      <t>ケンキュウカイ</t>
    </rPh>
    <phoneticPr fontId="64"/>
  </si>
  <si>
    <t>第24回　草加薬物療法研究会</t>
    <rPh sb="0" eb="1">
      <t>ダイ</t>
    </rPh>
    <rPh sb="3" eb="4">
      <t>カイ</t>
    </rPh>
    <rPh sb="5" eb="7">
      <t>ソウカ</t>
    </rPh>
    <rPh sb="7" eb="9">
      <t>ヤクブツ</t>
    </rPh>
    <rPh sb="9" eb="11">
      <t>リョウホウ</t>
    </rPh>
    <rPh sb="11" eb="14">
      <t>ケンキュウカイ</t>
    </rPh>
    <phoneticPr fontId="64"/>
  </si>
  <si>
    <t>第25回　草加薬物療法研究会</t>
    <rPh sb="0" eb="1">
      <t>ダイ</t>
    </rPh>
    <rPh sb="3" eb="4">
      <t>カイ</t>
    </rPh>
    <rPh sb="5" eb="7">
      <t>ソウカ</t>
    </rPh>
    <rPh sb="7" eb="9">
      <t>ヤクブツ</t>
    </rPh>
    <rPh sb="9" eb="11">
      <t>リョウホウ</t>
    </rPh>
    <rPh sb="11" eb="14">
      <t>ケンキュウカイ</t>
    </rPh>
    <phoneticPr fontId="64"/>
  </si>
  <si>
    <t>第2回 薬薬連携セミナー「抗がん薬副作用マネジメント」</t>
    <rPh sb="0" eb="1">
      <t>ダイ</t>
    </rPh>
    <rPh sb="2" eb="3">
      <t>カイ</t>
    </rPh>
    <rPh sb="4" eb="5">
      <t>ヤク</t>
    </rPh>
    <rPh sb="5" eb="6">
      <t>ヤク</t>
    </rPh>
    <rPh sb="6" eb="8">
      <t>レンケイ</t>
    </rPh>
    <rPh sb="13" eb="14">
      <t>コウ</t>
    </rPh>
    <rPh sb="16" eb="17">
      <t>クスリ</t>
    </rPh>
    <rPh sb="17" eb="20">
      <t>フクサヨウ</t>
    </rPh>
    <phoneticPr fontId="64"/>
  </si>
  <si>
    <t>第5回　福岡オンコロジー病診薬連携研究会</t>
    <rPh sb="0" eb="1">
      <t>ダイ</t>
    </rPh>
    <rPh sb="2" eb="3">
      <t>カイ</t>
    </rPh>
    <rPh sb="4" eb="6">
      <t>フクオカ</t>
    </rPh>
    <rPh sb="12" eb="14">
      <t>ビョウシン</t>
    </rPh>
    <rPh sb="14" eb="15">
      <t>ヤク</t>
    </rPh>
    <rPh sb="15" eb="17">
      <t>レンケイ</t>
    </rPh>
    <rPh sb="17" eb="20">
      <t>ケンキュウカイ</t>
    </rPh>
    <phoneticPr fontId="64"/>
  </si>
  <si>
    <t>東比恵ビジネスセンター10階　株式会社アステム福岡本社</t>
    <rPh sb="0" eb="1">
      <t>ヒガシ</t>
    </rPh>
    <rPh sb="13" eb="14">
      <t>カイ</t>
    </rPh>
    <rPh sb="15" eb="19">
      <t>カブシキガイシャ</t>
    </rPh>
    <rPh sb="23" eb="25">
      <t>フクオカ</t>
    </rPh>
    <rPh sb="25" eb="27">
      <t>ホンシャ</t>
    </rPh>
    <phoneticPr fontId="64"/>
  </si>
  <si>
    <t>佐伯市薬剤師会・ＪＣＨＯ南海医療センター共催　地域医療連携講演会</t>
    <rPh sb="0" eb="3">
      <t>サイキシ</t>
    </rPh>
    <rPh sb="3" eb="6">
      <t>ヤクザイシ</t>
    </rPh>
    <rPh sb="6" eb="7">
      <t>カイ</t>
    </rPh>
    <rPh sb="12" eb="14">
      <t>ナンカイ</t>
    </rPh>
    <rPh sb="14" eb="16">
      <t>イリョウ</t>
    </rPh>
    <rPh sb="20" eb="22">
      <t>キョウサイ</t>
    </rPh>
    <rPh sb="23" eb="25">
      <t>チイキ</t>
    </rPh>
    <rPh sb="25" eb="27">
      <t>イリョウ</t>
    </rPh>
    <rPh sb="27" eb="29">
      <t>レンケイ</t>
    </rPh>
    <rPh sb="29" eb="32">
      <t>コウエンカイ</t>
    </rPh>
    <phoneticPr fontId="64"/>
  </si>
  <si>
    <t>がん研有明病院</t>
    <rPh sb="2" eb="3">
      <t>ケン</t>
    </rPh>
    <rPh sb="3" eb="5">
      <t>アリアケ</t>
    </rPh>
    <rPh sb="5" eb="7">
      <t>ビョウイン</t>
    </rPh>
    <phoneticPr fontId="64"/>
  </si>
  <si>
    <t>2019/11/22～24</t>
    <phoneticPr fontId="2"/>
  </si>
  <si>
    <t>3日間全日参加で9単位</t>
    <rPh sb="3" eb="5">
      <t>ゼンジツ</t>
    </rPh>
    <rPh sb="5" eb="7">
      <t>サンカ</t>
    </rPh>
    <rPh sb="9" eb="11">
      <t>タンイ</t>
    </rPh>
    <phoneticPr fontId="64"/>
  </si>
  <si>
    <t>大鵬薬品工業株式会社</t>
    <rPh sb="0" eb="10">
      <t>タイホウヤクヒンコウギョウカブシキガイシャ</t>
    </rPh>
    <phoneticPr fontId="64"/>
  </si>
  <si>
    <t>仙台薬薬連携勉強会</t>
    <rPh sb="0" eb="2">
      <t>センダイ</t>
    </rPh>
    <rPh sb="2" eb="3">
      <t>ヤク</t>
    </rPh>
    <rPh sb="3" eb="4">
      <t>ヤク</t>
    </rPh>
    <rPh sb="4" eb="6">
      <t>レンケイ</t>
    </rPh>
    <rPh sb="6" eb="9">
      <t>ベンキョウカイ</t>
    </rPh>
    <phoneticPr fontId="64"/>
  </si>
  <si>
    <t>第4回「緩和医療領域薬剤師養成研究会Basic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</si>
  <si>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第30回東北臨床腫瘍セミナー</t>
    <rPh sb="4" eb="6">
      <t>トウホク</t>
    </rPh>
    <rPh sb="6" eb="8">
      <t>リンショウ</t>
    </rPh>
    <rPh sb="8" eb="10">
      <t>シュヨウ</t>
    </rPh>
    <phoneticPr fontId="64"/>
  </si>
  <si>
    <t>宮城県医師会館2階大手町ホール</t>
    <rPh sb="0" eb="3">
      <t>ミヤギケン</t>
    </rPh>
    <rPh sb="3" eb="6">
      <t>イシカイ</t>
    </rPh>
    <rPh sb="6" eb="7">
      <t>カン</t>
    </rPh>
    <rPh sb="8" eb="9">
      <t>カイ</t>
    </rPh>
    <rPh sb="9" eb="12">
      <t>オオテマチ</t>
    </rPh>
    <phoneticPr fontId="64"/>
  </si>
  <si>
    <t>IMSグループ薬学研究会　教育研修委員会</t>
    <rPh sb="7" eb="9">
      <t>ヤクガク</t>
    </rPh>
    <rPh sb="9" eb="12">
      <t>ケンキュウカイ</t>
    </rPh>
    <rPh sb="13" eb="20">
      <t>キョウイクケンシュウイインカイ</t>
    </rPh>
    <phoneticPr fontId="64"/>
  </si>
  <si>
    <t>大阪赤十字病院/BMS株式会社/株式会社小野薬品工業　共催</t>
    <rPh sb="0" eb="5">
      <t>オオサカセキジュウジ</t>
    </rPh>
    <rPh sb="5" eb="7">
      <t>ビョウイン</t>
    </rPh>
    <rPh sb="11" eb="15">
      <t>カブシキガイシャ</t>
    </rPh>
    <rPh sb="16" eb="20">
      <t>カブシキガイシャ</t>
    </rPh>
    <rPh sb="20" eb="22">
      <t>オノ</t>
    </rPh>
    <rPh sb="22" eb="24">
      <t>ヤクヒン</t>
    </rPh>
    <rPh sb="24" eb="26">
      <t>コウギョウ</t>
    </rPh>
    <rPh sb="27" eb="29">
      <t>キョウサイ</t>
    </rPh>
    <phoneticPr fontId="64"/>
  </si>
  <si>
    <t>がん化学療法地域連携セミナー</t>
    <rPh sb="2" eb="10">
      <t>カガクリョウホウチイキレンケイ</t>
    </rPh>
    <phoneticPr fontId="64"/>
  </si>
  <si>
    <t>大阪赤十字看護専門学校　合同教室</t>
    <rPh sb="0" eb="2">
      <t>オオサカ</t>
    </rPh>
    <rPh sb="2" eb="5">
      <t>セキジュウジ</t>
    </rPh>
    <rPh sb="5" eb="7">
      <t>カンゴ</t>
    </rPh>
    <rPh sb="7" eb="9">
      <t>センモン</t>
    </rPh>
    <rPh sb="9" eb="11">
      <t>ガッコウ</t>
    </rPh>
    <rPh sb="12" eb="14">
      <t>ゴウドウ</t>
    </rPh>
    <rPh sb="14" eb="16">
      <t>キョウシツ</t>
    </rPh>
    <phoneticPr fontId="64"/>
  </si>
  <si>
    <t>第27回緩和ケアセンター勉強会＆連携カンファレンス</t>
    <rPh sb="0" eb="1">
      <t>ダイ</t>
    </rPh>
    <rPh sb="3" eb="4">
      <t>カイ</t>
    </rPh>
    <rPh sb="4" eb="6">
      <t>カンワ</t>
    </rPh>
    <rPh sb="12" eb="15">
      <t>ベンキョウカイ</t>
    </rPh>
    <rPh sb="16" eb="18">
      <t>レンケイ</t>
    </rPh>
    <phoneticPr fontId="64"/>
  </si>
  <si>
    <t>岩手県病院薬剤師会</t>
    <rPh sb="0" eb="8">
      <t>イワテケンビョウインヤクザイシ</t>
    </rPh>
    <rPh sb="8" eb="9">
      <t>カイ</t>
    </rPh>
    <phoneticPr fontId="64"/>
  </si>
  <si>
    <t>令和元年度　第2回がん・緩和セミナー</t>
    <rPh sb="0" eb="2">
      <t>レイワ</t>
    </rPh>
    <rPh sb="2" eb="4">
      <t>ガンネン</t>
    </rPh>
    <rPh sb="4" eb="5">
      <t>ド</t>
    </rPh>
    <rPh sb="6" eb="7">
      <t>ダイ</t>
    </rPh>
    <rPh sb="8" eb="9">
      <t>カイ</t>
    </rPh>
    <rPh sb="12" eb="14">
      <t>カンワ</t>
    </rPh>
    <phoneticPr fontId="64"/>
  </si>
  <si>
    <t>岩手医科大学　創立60周年記念館9階</t>
    <rPh sb="0" eb="2">
      <t>イワテ</t>
    </rPh>
    <rPh sb="2" eb="4">
      <t>イカ</t>
    </rPh>
    <rPh sb="4" eb="6">
      <t>ダイガク</t>
    </rPh>
    <rPh sb="7" eb="9">
      <t>ソウリツ</t>
    </rPh>
    <rPh sb="11" eb="13">
      <t>シュウネン</t>
    </rPh>
    <rPh sb="13" eb="15">
      <t>キネン</t>
    </rPh>
    <rPh sb="15" eb="16">
      <t>カン</t>
    </rPh>
    <rPh sb="17" eb="18">
      <t>カイ</t>
    </rPh>
    <phoneticPr fontId="64"/>
  </si>
  <si>
    <t>公益財団法人広島がんセミナー</t>
    <rPh sb="0" eb="2">
      <t>コウエキ</t>
    </rPh>
    <rPh sb="2" eb="4">
      <t>ザイダン</t>
    </rPh>
    <rPh sb="4" eb="6">
      <t>ホウジン</t>
    </rPh>
    <rPh sb="6" eb="8">
      <t>ヒロシマ</t>
    </rPh>
    <phoneticPr fontId="64"/>
  </si>
  <si>
    <t>第8回公益財団法人広島がんセミナー先端的がん薬物療法研究会「がん個別化治療の展開」</t>
    <rPh sb="0" eb="1">
      <t>ダイ</t>
    </rPh>
    <rPh sb="2" eb="3">
      <t>カイ</t>
    </rPh>
    <rPh sb="3" eb="5">
      <t>コウエキ</t>
    </rPh>
    <rPh sb="5" eb="7">
      <t>ザイダン</t>
    </rPh>
    <rPh sb="7" eb="9">
      <t>ホウジン</t>
    </rPh>
    <rPh sb="9" eb="11">
      <t>ヒロシマ</t>
    </rPh>
    <rPh sb="17" eb="20">
      <t>センタンテキ</t>
    </rPh>
    <rPh sb="22" eb="24">
      <t>ヤクブツ</t>
    </rPh>
    <rPh sb="24" eb="26">
      <t>リョウホウ</t>
    </rPh>
    <rPh sb="26" eb="29">
      <t>ケンキュウカイ</t>
    </rPh>
    <rPh sb="32" eb="34">
      <t>コベツ</t>
    </rPh>
    <rPh sb="34" eb="35">
      <t>カ</t>
    </rPh>
    <rPh sb="35" eb="37">
      <t>チリョウ</t>
    </rPh>
    <rPh sb="38" eb="40">
      <t>テンカイ</t>
    </rPh>
    <phoneticPr fontId="64"/>
  </si>
  <si>
    <t>第3回地域がん医療における病院・薬局・在宅の連携強化・推進に取り組む薬剤師養成コース</t>
    <rPh sb="0" eb="1">
      <t>ダイ</t>
    </rPh>
    <rPh sb="2" eb="3">
      <t>カイ</t>
    </rPh>
    <rPh sb="3" eb="5">
      <t>チイキ</t>
    </rPh>
    <rPh sb="7" eb="9">
      <t>イリョウ</t>
    </rPh>
    <rPh sb="13" eb="15">
      <t>ビョウイン</t>
    </rPh>
    <rPh sb="16" eb="18">
      <t>ヤッキョク</t>
    </rPh>
    <rPh sb="19" eb="21">
      <t>ザイタク</t>
    </rPh>
    <rPh sb="22" eb="24">
      <t>レンケイ</t>
    </rPh>
    <rPh sb="24" eb="26">
      <t>キョウカ</t>
    </rPh>
    <rPh sb="27" eb="29">
      <t>スイシン</t>
    </rPh>
    <rPh sb="30" eb="31">
      <t>ト</t>
    </rPh>
    <rPh sb="32" eb="33">
      <t>ク</t>
    </rPh>
    <rPh sb="34" eb="37">
      <t>ヤクザイシ</t>
    </rPh>
    <rPh sb="37" eb="39">
      <t>ヨウセイ</t>
    </rPh>
    <phoneticPr fontId="64"/>
  </si>
  <si>
    <t>第67回薬学フォーラムゆうき</t>
    <rPh sb="0" eb="1">
      <t>ダイ</t>
    </rPh>
    <rPh sb="3" eb="4">
      <t>カイ</t>
    </rPh>
    <rPh sb="4" eb="6">
      <t>ヤクガク</t>
    </rPh>
    <phoneticPr fontId="64"/>
  </si>
  <si>
    <t>しもだて地域交流センターアルテリオ</t>
    <rPh sb="4" eb="6">
      <t>チイキ</t>
    </rPh>
    <rPh sb="6" eb="8">
      <t>コウリュウ</t>
    </rPh>
    <phoneticPr fontId="64"/>
  </si>
  <si>
    <t>大阪府におけるがん化学療法に関わる薬剤師の地域リーダー養成研修会～誰でも分かる！がんゲノム医療（基礎の内容から未来展望まで）～</t>
    <rPh sb="0" eb="3">
      <t>オオサカフ</t>
    </rPh>
    <rPh sb="9" eb="11">
      <t>カガク</t>
    </rPh>
    <rPh sb="11" eb="13">
      <t>リョウホウ</t>
    </rPh>
    <rPh sb="14" eb="15">
      <t>カカ</t>
    </rPh>
    <rPh sb="17" eb="20">
      <t>ヤクザイシ</t>
    </rPh>
    <rPh sb="21" eb="23">
      <t>チイキ</t>
    </rPh>
    <rPh sb="27" eb="29">
      <t>ヨウセイ</t>
    </rPh>
    <rPh sb="29" eb="32">
      <t>ケンシュウカイ</t>
    </rPh>
    <rPh sb="33" eb="34">
      <t>ダレ</t>
    </rPh>
    <rPh sb="36" eb="37">
      <t>ワ</t>
    </rPh>
    <rPh sb="45" eb="47">
      <t>イリョウ</t>
    </rPh>
    <rPh sb="48" eb="50">
      <t>キソ</t>
    </rPh>
    <rPh sb="51" eb="53">
      <t>ナイヨウ</t>
    </rPh>
    <rPh sb="55" eb="57">
      <t>ミライ</t>
    </rPh>
    <rPh sb="57" eb="59">
      <t>テンボウ</t>
    </rPh>
    <phoneticPr fontId="64"/>
  </si>
  <si>
    <t>群馬県乳がん治療ゼミナール～1st circular～</t>
    <rPh sb="0" eb="3">
      <t>グンマケン</t>
    </rPh>
    <rPh sb="3" eb="4">
      <t>ニュウ</t>
    </rPh>
    <rPh sb="6" eb="8">
      <t>チリョウ</t>
    </rPh>
    <phoneticPr fontId="64"/>
  </si>
  <si>
    <t>ロイヤルチェスター前橋</t>
    <rPh sb="9" eb="11">
      <t>マエバシ</t>
    </rPh>
    <phoneticPr fontId="64"/>
  </si>
  <si>
    <t>第93回抗がん剤研修会（集中講義）</t>
    <rPh sb="0" eb="1">
      <t>ダイ</t>
    </rPh>
    <rPh sb="3" eb="4">
      <t>カイ</t>
    </rPh>
    <rPh sb="4" eb="5">
      <t>コウ</t>
    </rPh>
    <rPh sb="7" eb="8">
      <t>ザイ</t>
    </rPh>
    <rPh sb="8" eb="11">
      <t>ケンシュウカイ</t>
    </rPh>
    <rPh sb="12" eb="14">
      <t>シュウチュウ</t>
    </rPh>
    <rPh sb="14" eb="16">
      <t>コウギ</t>
    </rPh>
    <phoneticPr fontId="64"/>
  </si>
  <si>
    <t>がん化学療法を支える薬剤師の会</t>
    <rPh sb="2" eb="4">
      <t>カガク</t>
    </rPh>
    <rPh sb="4" eb="6">
      <t>リョウホウ</t>
    </rPh>
    <rPh sb="7" eb="8">
      <t>ササ</t>
    </rPh>
    <rPh sb="10" eb="13">
      <t>ヤクザイシ</t>
    </rPh>
    <rPh sb="14" eb="15">
      <t>カイ</t>
    </rPh>
    <phoneticPr fontId="64"/>
  </si>
  <si>
    <t>第7回がん化学療法を支える薬剤師の会</t>
    <rPh sb="0" eb="1">
      <t>ダイ</t>
    </rPh>
    <rPh sb="2" eb="3">
      <t>カイ</t>
    </rPh>
    <rPh sb="5" eb="7">
      <t>カガク</t>
    </rPh>
    <rPh sb="7" eb="9">
      <t>リョウホウ</t>
    </rPh>
    <rPh sb="10" eb="11">
      <t>ササ</t>
    </rPh>
    <rPh sb="13" eb="16">
      <t>ヤクザイシ</t>
    </rPh>
    <rPh sb="17" eb="18">
      <t>カイ</t>
    </rPh>
    <phoneticPr fontId="64"/>
  </si>
  <si>
    <t>エーザイ株式会社福岡コミュニケーションオフィス会議室2</t>
    <rPh sb="4" eb="8">
      <t>カブシキガイシャ</t>
    </rPh>
    <rPh sb="8" eb="10">
      <t>フクオカ</t>
    </rPh>
    <rPh sb="23" eb="26">
      <t>カイギシツ</t>
    </rPh>
    <phoneticPr fontId="64"/>
  </si>
  <si>
    <t>地域がん医療連携の推進を担う薬剤師養成コース　第1回　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7" eb="29">
      <t>リンショウ</t>
    </rPh>
    <rPh sb="31" eb="33">
      <t>イリョウ</t>
    </rPh>
    <rPh sb="33" eb="35">
      <t>コウザ</t>
    </rPh>
    <phoneticPr fontId="64"/>
  </si>
  <si>
    <t>北海道医療大学　札幌サテライトキャンパス</t>
    <rPh sb="8" eb="10">
      <t>サッポロ</t>
    </rPh>
    <phoneticPr fontId="64"/>
  </si>
  <si>
    <t>大分県病院薬剤師会</t>
    <rPh sb="0" eb="3">
      <t>オオイタケン</t>
    </rPh>
    <rPh sb="3" eb="5">
      <t>ビョウイン</t>
    </rPh>
    <rPh sb="5" eb="8">
      <t>ヤクザイシ</t>
    </rPh>
    <rPh sb="8" eb="9">
      <t>カイ</t>
    </rPh>
    <phoneticPr fontId="64"/>
  </si>
  <si>
    <t>令和元年度第2回オンコロジー研修会</t>
    <rPh sb="0" eb="2">
      <t>レイワ</t>
    </rPh>
    <rPh sb="2" eb="4">
      <t>ガンネン</t>
    </rPh>
    <rPh sb="4" eb="5">
      <t>ド</t>
    </rPh>
    <rPh sb="5" eb="6">
      <t>ダイ</t>
    </rPh>
    <rPh sb="7" eb="8">
      <t>カイ</t>
    </rPh>
    <rPh sb="14" eb="16">
      <t>ケンシュウ</t>
    </rPh>
    <rPh sb="16" eb="17">
      <t>カイ</t>
    </rPh>
    <phoneticPr fontId="64"/>
  </si>
  <si>
    <t>大分県薬剤師会館　3階研修ホール</t>
    <rPh sb="0" eb="3">
      <t>オオイタケン</t>
    </rPh>
    <rPh sb="3" eb="6">
      <t>ヤクザイシ</t>
    </rPh>
    <rPh sb="6" eb="8">
      <t>カイカン</t>
    </rPh>
    <rPh sb="10" eb="11">
      <t>カイ</t>
    </rPh>
    <rPh sb="11" eb="13">
      <t>ケンシュウ</t>
    </rPh>
    <phoneticPr fontId="64"/>
  </si>
  <si>
    <t>第12回　福岡県病院薬剤師会学術大会</t>
    <rPh sb="0" eb="1">
      <t>ダイ</t>
    </rPh>
    <rPh sb="3" eb="4">
      <t>カイ</t>
    </rPh>
    <rPh sb="5" eb="7">
      <t>フクオカ</t>
    </rPh>
    <rPh sb="7" eb="8">
      <t>ケン</t>
    </rPh>
    <rPh sb="8" eb="10">
      <t>ビョウイン</t>
    </rPh>
    <rPh sb="10" eb="13">
      <t>ヤクザイシ</t>
    </rPh>
    <rPh sb="13" eb="14">
      <t>カイ</t>
    </rPh>
    <rPh sb="14" eb="16">
      <t>ガクジュツ</t>
    </rPh>
    <rPh sb="16" eb="18">
      <t>タイカイ</t>
    </rPh>
    <phoneticPr fontId="64"/>
  </si>
  <si>
    <t>北里大学病院　薬剤部</t>
    <rPh sb="0" eb="2">
      <t>キタザト</t>
    </rPh>
    <rPh sb="2" eb="4">
      <t>ダイガク</t>
    </rPh>
    <rPh sb="4" eb="6">
      <t>ビョウイン</t>
    </rPh>
    <rPh sb="7" eb="9">
      <t>ヤクザイ</t>
    </rPh>
    <rPh sb="9" eb="10">
      <t>ブ</t>
    </rPh>
    <phoneticPr fontId="64"/>
  </si>
  <si>
    <t>第1回　地域薬局連絡協議会勉強会「オピオイド鎮痛薬の特性を知る」</t>
    <rPh sb="0" eb="1">
      <t>ダイ</t>
    </rPh>
    <rPh sb="2" eb="3">
      <t>カイ</t>
    </rPh>
    <rPh sb="4" eb="6">
      <t>チイキ</t>
    </rPh>
    <rPh sb="6" eb="8">
      <t>ヤッキョク</t>
    </rPh>
    <rPh sb="8" eb="10">
      <t>レンラク</t>
    </rPh>
    <rPh sb="10" eb="13">
      <t>キョウギカイ</t>
    </rPh>
    <rPh sb="13" eb="16">
      <t>ベンキョウカイ</t>
    </rPh>
    <rPh sb="22" eb="25">
      <t>チンツウヤク</t>
    </rPh>
    <rPh sb="26" eb="28">
      <t>トクセイ</t>
    </rPh>
    <rPh sb="29" eb="30">
      <t>シ</t>
    </rPh>
    <phoneticPr fontId="64"/>
  </si>
  <si>
    <t>北里大学病院　1号館3階　会議室1・2</t>
    <rPh sb="0" eb="6">
      <t>キタザトダイガクビョウイン</t>
    </rPh>
    <rPh sb="8" eb="10">
      <t>ゴウカン</t>
    </rPh>
    <rPh sb="11" eb="12">
      <t>カイ</t>
    </rPh>
    <rPh sb="13" eb="16">
      <t>カイギシツ</t>
    </rPh>
    <phoneticPr fontId="64"/>
  </si>
  <si>
    <t>北里大学薬学部生涯学習セミナー（さがみはら）令和元年度　北里大学病院薬剤部がん薬物療法の均てん化勉強会　第1回がん薬物療法と抗がん剤の基礎知識（前編）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</si>
  <si>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　相模原キャンパス　IPE棟5階　チーム医療実習室A1～A3</t>
    <rPh sb="0" eb="2">
      <t>キタザト</t>
    </rPh>
    <rPh sb="2" eb="4">
      <t>ダイガク</t>
    </rPh>
    <rPh sb="5" eb="8">
      <t>サガミハラ</t>
    </rPh>
    <rPh sb="17" eb="18">
      <t>トウ</t>
    </rPh>
    <rPh sb="19" eb="20">
      <t>カイ</t>
    </rPh>
    <rPh sb="24" eb="26">
      <t>イリョウ</t>
    </rPh>
    <rPh sb="26" eb="29">
      <t>ジッシュウシツ</t>
    </rPh>
    <phoneticPr fontId="64"/>
  </si>
  <si>
    <t>北里大学薬学部生涯学習セミナー（さがみはら）令和元年度　北里大学病院薬剤部がん薬物療法の均てん化勉強会　第2回がん薬物療法と抗がん剤の基礎知識（前編）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</si>
  <si>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第3回がん薬物療法と抗がん剤の基礎知識（前編）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</si>
  <si>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第4回がん薬物療法と抗がん剤の基礎知識（前編）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</si>
  <si>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第5回がん薬物療法と抗がん剤の基礎知識（前編）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</si>
  <si>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第6回がん薬物療法と抗がん剤の基礎知識（前編）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</si>
  <si>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第7回がん薬物療法と抗がん剤の基礎知識（前編）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4"/>
  </si>
  <si>
    <t>北里大学薬学部生涯学習セミナー（さがみはら）令和元年度　北里大学病院薬剤部がん薬物療法の均てん化勉強会　第10回がん薬物療法と抗がん剤の基礎知識（前編）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5" eb="56">
      <t>カイ</t>
    </rPh>
    <rPh sb="58" eb="60">
      <t>ヤクブツ</t>
    </rPh>
    <rPh sb="60" eb="62">
      <t>リョウホウ</t>
    </rPh>
    <rPh sb="63" eb="64">
      <t>コウ</t>
    </rPh>
    <rPh sb="66" eb="67">
      <t>ザイ</t>
    </rPh>
    <rPh sb="68" eb="70">
      <t>キソ</t>
    </rPh>
    <rPh sb="70" eb="72">
      <t>チシキ</t>
    </rPh>
    <rPh sb="73" eb="75">
      <t>ゼンペン</t>
    </rPh>
    <phoneticPr fontId="64"/>
  </si>
  <si>
    <t>国立がん研究センター中央病院　薬剤部</t>
    <rPh sb="15" eb="17">
      <t>ヤクザイ</t>
    </rPh>
    <rPh sb="17" eb="18">
      <t>ブ</t>
    </rPh>
    <phoneticPr fontId="64"/>
  </si>
  <si>
    <t>国立がん研究センター中央病院　薬剤部講義研修
令和元年度　がん専門薬剤師研修事業　
「精神腫瘍 精神腫瘍」</t>
    <rPh sb="23" eb="28">
      <t>レイワガンネンド</t>
    </rPh>
    <rPh sb="43" eb="45">
      <t>セイシン</t>
    </rPh>
    <rPh sb="45" eb="47">
      <t>シュヨウ</t>
    </rPh>
    <rPh sb="48" eb="50">
      <t>セイシン</t>
    </rPh>
    <rPh sb="50" eb="52">
      <t>シュヨウ</t>
    </rPh>
    <phoneticPr fontId="64"/>
  </si>
  <si>
    <t>国立がん研究センター中央病院　管理棟会議室</t>
    <rPh sb="0" eb="2">
      <t>コクリツ</t>
    </rPh>
    <rPh sb="4" eb="6">
      <t>ケンキュウ</t>
    </rPh>
    <rPh sb="10" eb="12">
      <t>チュウオウ</t>
    </rPh>
    <rPh sb="12" eb="14">
      <t>ビョウイン</t>
    </rPh>
    <rPh sb="15" eb="18">
      <t>カンリトウ</t>
    </rPh>
    <rPh sb="18" eb="21">
      <t>カイギシツ</t>
    </rPh>
    <phoneticPr fontId="64"/>
  </si>
  <si>
    <t>国立がん研究センター中央病院　薬剤部講義研修
令和元年度　がん専門薬剤師研修事業　
「がん薬物療法の実践②処方提案の実症例（皮膚、HFS)」</t>
    <rPh sb="45" eb="47">
      <t>ヤクブツ</t>
    </rPh>
    <rPh sb="47" eb="49">
      <t>リョウホウ</t>
    </rPh>
    <rPh sb="50" eb="52">
      <t>ジッセン</t>
    </rPh>
    <rPh sb="53" eb="55">
      <t>ショホウ</t>
    </rPh>
    <rPh sb="55" eb="57">
      <t>テイアン</t>
    </rPh>
    <rPh sb="58" eb="59">
      <t>ジツ</t>
    </rPh>
    <rPh sb="59" eb="61">
      <t>ショウレイ</t>
    </rPh>
    <rPh sb="62" eb="64">
      <t>ヒフ</t>
    </rPh>
    <phoneticPr fontId="64"/>
  </si>
  <si>
    <t>国立がん研究センター中央病院　薬剤部講義研修
令和元年度　がん専門薬剤師研修事業　
「抗がん剤の臨床薬理（PK/PD)」</t>
    <rPh sb="43" eb="44">
      <t>コウ</t>
    </rPh>
    <rPh sb="46" eb="47">
      <t>ザイ</t>
    </rPh>
    <rPh sb="48" eb="50">
      <t>リンショウ</t>
    </rPh>
    <rPh sb="50" eb="51">
      <t>ヤク</t>
    </rPh>
    <rPh sb="51" eb="52">
      <t>リ</t>
    </rPh>
    <phoneticPr fontId="64"/>
  </si>
  <si>
    <t>国立がん研究センター中央病院　薬剤部講義研修
令和元年度　がん専門薬剤師研修事業　
「婦人科癌（化学療法）」</t>
    <rPh sb="43" eb="46">
      <t>フジンカ</t>
    </rPh>
    <rPh sb="46" eb="47">
      <t>ガン</t>
    </rPh>
    <rPh sb="48" eb="50">
      <t>カガク</t>
    </rPh>
    <rPh sb="50" eb="52">
      <t>リョウホウ</t>
    </rPh>
    <phoneticPr fontId="64"/>
  </si>
  <si>
    <t>国立がん研究センター中央病院　薬剤部講義研修
令和元年度　がん専門薬剤師研修事業　
「頭頸部癌」</t>
    <rPh sb="43" eb="46">
      <t>トウケイブ</t>
    </rPh>
    <rPh sb="46" eb="47">
      <t>ガン</t>
    </rPh>
    <phoneticPr fontId="64"/>
  </si>
  <si>
    <t>国立がん研究センター中央病院　薬剤部講義研修
令和元年度　がん専門薬剤師研修事業　
「放射線治療（IVR)」</t>
    <rPh sb="43" eb="46">
      <t>ホウシャセン</t>
    </rPh>
    <rPh sb="46" eb="48">
      <t>チリョウ</t>
    </rPh>
    <phoneticPr fontId="64"/>
  </si>
  <si>
    <t>国立がん研究センター中央病院　薬剤部講義研修
令和元年度　がん専門薬剤師研修事業　
「生物統計の基礎」</t>
    <rPh sb="43" eb="45">
      <t>セイブツ</t>
    </rPh>
    <rPh sb="45" eb="47">
      <t>トウケイ</t>
    </rPh>
    <rPh sb="48" eb="50">
      <t>キソ</t>
    </rPh>
    <phoneticPr fontId="64"/>
  </si>
  <si>
    <t>国立がん研究センター中央病院　薬剤部講義研修
令和元年度　がん専門薬剤師研修事業　
「がんと総合医療（がん薬物療法に伴う口腔の有害事象：その対応）」</t>
    <rPh sb="46" eb="48">
      <t>ソウゴウ</t>
    </rPh>
    <rPh sb="48" eb="50">
      <t>イリョウ</t>
    </rPh>
    <rPh sb="53" eb="55">
      <t>ヤクブツ</t>
    </rPh>
    <rPh sb="55" eb="57">
      <t>リョウホウ</t>
    </rPh>
    <rPh sb="58" eb="59">
      <t>トモナ</t>
    </rPh>
    <rPh sb="60" eb="62">
      <t>コウクウ</t>
    </rPh>
    <rPh sb="63" eb="65">
      <t>ユウガイ</t>
    </rPh>
    <rPh sb="65" eb="67">
      <t>ジショウ</t>
    </rPh>
    <rPh sb="70" eb="72">
      <t>タイオウ</t>
    </rPh>
    <phoneticPr fontId="64"/>
  </si>
  <si>
    <t>国立がん研究センター中央病院　薬剤部講義研修
令和元年度　がん専門薬剤師研修事業　
「皮膚腫瘍」</t>
    <rPh sb="43" eb="45">
      <t>ヒフ</t>
    </rPh>
    <rPh sb="45" eb="47">
      <t>シュヨウ</t>
    </rPh>
    <phoneticPr fontId="64"/>
  </si>
  <si>
    <t>国立がん研究センター中央病院　薬剤部講義研修
令和元年度　がん専門薬剤師研修事業　
「Pharmacogenomics　研究最前線」</t>
    <rPh sb="60" eb="62">
      <t>ケンキュウ</t>
    </rPh>
    <rPh sb="62" eb="65">
      <t>サイゼンセン</t>
    </rPh>
    <phoneticPr fontId="64"/>
  </si>
  <si>
    <t>国立がん研究センター中央病院　薬剤部講義研修
令和元年度　がん専門薬剤師研修事業　
「B型肝炎、AIDS、梅毒など感染症再燃予防のエビデンス」</t>
    <rPh sb="44" eb="45">
      <t>ガタ</t>
    </rPh>
    <rPh sb="45" eb="47">
      <t>カンエン</t>
    </rPh>
    <rPh sb="53" eb="55">
      <t>バイドク</t>
    </rPh>
    <rPh sb="57" eb="60">
      <t>カンセンショウ</t>
    </rPh>
    <rPh sb="60" eb="62">
      <t>サイネン</t>
    </rPh>
    <rPh sb="62" eb="64">
      <t>ヨボウ</t>
    </rPh>
    <phoneticPr fontId="64"/>
  </si>
  <si>
    <t>国立がん研究センター中央病院　薬剤部講義研修
令和元年度　がん専門薬剤師研修事業　
「肝・胆・膵癌（化学療法）」</t>
    <rPh sb="43" eb="44">
      <t>カン</t>
    </rPh>
    <rPh sb="45" eb="46">
      <t>タン</t>
    </rPh>
    <rPh sb="47" eb="48">
      <t>スイ</t>
    </rPh>
    <rPh sb="48" eb="49">
      <t>ガン</t>
    </rPh>
    <rPh sb="50" eb="52">
      <t>カガク</t>
    </rPh>
    <rPh sb="52" eb="54">
      <t>リョウホウ</t>
    </rPh>
    <phoneticPr fontId="64"/>
  </si>
  <si>
    <t>国立がん研究センター中央病院　薬剤部講義研修
令和元年度　がん専門薬剤師研修事業　
「がん疼痛治療」</t>
    <rPh sb="45" eb="47">
      <t>トウツウ</t>
    </rPh>
    <rPh sb="47" eb="49">
      <t>チリョウ</t>
    </rPh>
    <phoneticPr fontId="64"/>
  </si>
  <si>
    <t>国立がん研究センター中央病院　薬剤部講義研修
令和元年度　がん専門薬剤師研修事業　
「大腸癌(外科治療）」</t>
    <rPh sb="43" eb="45">
      <t>ダイチョウ</t>
    </rPh>
    <rPh sb="45" eb="46">
      <t>ガン</t>
    </rPh>
    <rPh sb="47" eb="49">
      <t>ゲカ</t>
    </rPh>
    <rPh sb="49" eb="51">
      <t>チリョウ</t>
    </rPh>
    <phoneticPr fontId="64"/>
  </si>
  <si>
    <t>国立がん研究センター中央病院　薬剤部講義研修
令和元年度　がん専門薬剤師研修事業　
「造血器腫瘍（悪性リンパ腫）」</t>
    <rPh sb="43" eb="44">
      <t>ゾウ</t>
    </rPh>
    <rPh sb="46" eb="48">
      <t>シュヨウ</t>
    </rPh>
    <rPh sb="49" eb="51">
      <t>アクセイ</t>
    </rPh>
    <rPh sb="54" eb="55">
      <t>シュ</t>
    </rPh>
    <phoneticPr fontId="64"/>
  </si>
  <si>
    <t>国立がん研究センター中央病院　薬剤部講義研修
令和元年度　がん専門薬剤師研修事業　
「胚細胞腫瘍」</t>
    <rPh sb="43" eb="44">
      <t>ハイ</t>
    </rPh>
    <rPh sb="44" eb="46">
      <t>サイボウ</t>
    </rPh>
    <rPh sb="46" eb="48">
      <t>シュヨウ</t>
    </rPh>
    <phoneticPr fontId="64"/>
  </si>
  <si>
    <t>国立がん研究センター中央病院　薬剤部講義研修
令和元年度　がん専門薬剤師研修事業　
「乳癌（化学療法）」</t>
    <rPh sb="43" eb="44">
      <t>ニュウ</t>
    </rPh>
    <rPh sb="44" eb="45">
      <t>ガン</t>
    </rPh>
    <rPh sb="46" eb="48">
      <t>カガク</t>
    </rPh>
    <rPh sb="48" eb="50">
      <t>リョウホウ</t>
    </rPh>
    <phoneticPr fontId="64"/>
  </si>
  <si>
    <t>国立がん研究センター中央病院　薬剤部講義研修
令和元年度　がん専門薬剤師研修事業　
「骨腫瘍」</t>
    <rPh sb="43" eb="44">
      <t>ホネ</t>
    </rPh>
    <rPh sb="44" eb="46">
      <t>シュヨウ</t>
    </rPh>
    <phoneticPr fontId="64"/>
  </si>
  <si>
    <t>国立がん研究センター中央病院　薬剤部講義研修
令和元年度　がん専門薬剤師研修事業　
「原発不明癌」</t>
    <rPh sb="43" eb="45">
      <t>ゲンパツ</t>
    </rPh>
    <rPh sb="45" eb="47">
      <t>フメイ</t>
    </rPh>
    <rPh sb="47" eb="48">
      <t>ガン</t>
    </rPh>
    <phoneticPr fontId="64"/>
  </si>
  <si>
    <t>国立がん研究センター中央病院　薬剤部講義研修
令和元年度　がん専門薬剤師研修事業　
「がん薬物療法の実践③処方提案の実症例（血液）」</t>
    <rPh sb="45" eb="47">
      <t>ヤクブツ</t>
    </rPh>
    <rPh sb="47" eb="49">
      <t>リョウホウ</t>
    </rPh>
    <rPh sb="50" eb="52">
      <t>ジッセン</t>
    </rPh>
    <rPh sb="53" eb="55">
      <t>ショホウ</t>
    </rPh>
    <rPh sb="55" eb="57">
      <t>テイアン</t>
    </rPh>
    <rPh sb="58" eb="59">
      <t>ジツ</t>
    </rPh>
    <rPh sb="59" eb="61">
      <t>ショウレイ</t>
    </rPh>
    <rPh sb="62" eb="64">
      <t>ケツエキ</t>
    </rPh>
    <phoneticPr fontId="64"/>
  </si>
  <si>
    <t>国立がん研究センター中央病院　薬剤部講義研修
令和元年度　がん専門薬剤師研修事業　
「泌尿器癌（化学療法）」</t>
    <rPh sb="43" eb="46">
      <t>ヒニョウキ</t>
    </rPh>
    <rPh sb="46" eb="47">
      <t>ガン</t>
    </rPh>
    <rPh sb="48" eb="50">
      <t>カガク</t>
    </rPh>
    <rPh sb="50" eb="52">
      <t>リョウホウ</t>
    </rPh>
    <phoneticPr fontId="64"/>
  </si>
  <si>
    <t>国立がん研究センター中央病院　薬剤部講義研修
令和元年度　がん専門薬剤師研修事業　
「肺癌（外科療法）」</t>
    <rPh sb="43" eb="45">
      <t>ハイガン</t>
    </rPh>
    <rPh sb="46" eb="48">
      <t>ゲカ</t>
    </rPh>
    <rPh sb="48" eb="50">
      <t>リョウホウ</t>
    </rPh>
    <phoneticPr fontId="64"/>
  </si>
  <si>
    <t>国立がん研究センター中央病院　薬剤部講義研修
令和元年度　がん専門薬剤師研修事業　
「がん薬物療法の実践①処方提案の実症例（消化官）」</t>
    <rPh sb="45" eb="47">
      <t>ヤクブツ</t>
    </rPh>
    <rPh sb="47" eb="49">
      <t>リョウホウ</t>
    </rPh>
    <rPh sb="50" eb="52">
      <t>ジッセン</t>
    </rPh>
    <rPh sb="53" eb="55">
      <t>ショホウ</t>
    </rPh>
    <rPh sb="55" eb="57">
      <t>テイアン</t>
    </rPh>
    <rPh sb="58" eb="59">
      <t>ジツ</t>
    </rPh>
    <rPh sb="59" eb="61">
      <t>ショウレイ</t>
    </rPh>
    <rPh sb="62" eb="64">
      <t>ショウカ</t>
    </rPh>
    <rPh sb="64" eb="65">
      <t>カン</t>
    </rPh>
    <phoneticPr fontId="64"/>
  </si>
  <si>
    <t>国立がん研究センター中央病院　薬剤部講義研修
令和元年度　がん専門薬剤師研修事業　
「脳腫瘍」</t>
    <rPh sb="43" eb="46">
      <t>ノウシュヨウ</t>
    </rPh>
    <phoneticPr fontId="64"/>
  </si>
  <si>
    <t>第28回緩和ケアセンター勉強会＆連携カンファレンス</t>
    <rPh sb="0" eb="1">
      <t>ダイ</t>
    </rPh>
    <rPh sb="3" eb="4">
      <t>カイ</t>
    </rPh>
    <rPh sb="4" eb="6">
      <t>カンワ</t>
    </rPh>
    <rPh sb="12" eb="15">
      <t>ベンキョウカイ</t>
    </rPh>
    <rPh sb="16" eb="18">
      <t>レンケイ</t>
    </rPh>
    <phoneticPr fontId="64"/>
  </si>
  <si>
    <t>第6回南区保険薬局研修会</t>
    <rPh sb="0" eb="1">
      <t>ダイ</t>
    </rPh>
    <rPh sb="2" eb="3">
      <t>カイ</t>
    </rPh>
    <rPh sb="3" eb="5">
      <t>ミナミク</t>
    </rPh>
    <rPh sb="5" eb="7">
      <t>ホケン</t>
    </rPh>
    <rPh sb="7" eb="9">
      <t>ヤッキョク</t>
    </rPh>
    <rPh sb="9" eb="11">
      <t>ケンシュウ</t>
    </rPh>
    <rPh sb="11" eb="12">
      <t>カイ</t>
    </rPh>
    <phoneticPr fontId="64"/>
  </si>
  <si>
    <t>福岡市薬剤師会、MSD株式会社、NPO法人よりよい地域医療を応援する会</t>
    <rPh sb="0" eb="3">
      <t>フクオカシ</t>
    </rPh>
    <rPh sb="3" eb="6">
      <t>ヤクザイシ</t>
    </rPh>
    <rPh sb="6" eb="7">
      <t>カイ</t>
    </rPh>
    <rPh sb="11" eb="15">
      <t>カブシキガイシャ</t>
    </rPh>
    <rPh sb="19" eb="21">
      <t>ホウジン</t>
    </rPh>
    <rPh sb="25" eb="27">
      <t>チイキ</t>
    </rPh>
    <rPh sb="27" eb="29">
      <t>イリョウ</t>
    </rPh>
    <rPh sb="30" eb="32">
      <t>オウエン</t>
    </rPh>
    <rPh sb="34" eb="35">
      <t>カイ</t>
    </rPh>
    <phoneticPr fontId="64"/>
  </si>
  <si>
    <t>Basic Study研修会～薬局でわかる！免疫チェックポイント阻害薬～</t>
    <rPh sb="11" eb="13">
      <t>ケンシュウ</t>
    </rPh>
    <rPh sb="13" eb="14">
      <t>カイ</t>
    </rPh>
    <rPh sb="15" eb="17">
      <t>ヤッキョク</t>
    </rPh>
    <rPh sb="22" eb="24">
      <t>メンエキ</t>
    </rPh>
    <rPh sb="32" eb="34">
      <t>ソガイ</t>
    </rPh>
    <rPh sb="34" eb="35">
      <t>クスリ</t>
    </rPh>
    <phoneticPr fontId="64"/>
  </si>
  <si>
    <t>WEB配信＋福岡市薬剤師会館　講堂</t>
    <rPh sb="3" eb="5">
      <t>ハイシン</t>
    </rPh>
    <rPh sb="6" eb="9">
      <t>フクオカシ</t>
    </rPh>
    <rPh sb="9" eb="12">
      <t>ヤクザイシ</t>
    </rPh>
    <rPh sb="12" eb="14">
      <t>カイカン</t>
    </rPh>
    <rPh sb="15" eb="17">
      <t>コウドウ</t>
    </rPh>
    <phoneticPr fontId="64"/>
  </si>
  <si>
    <t>2019年度　第5回神奈川県がん薬物療法・専門薬剤師ワークショップ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4"/>
  </si>
  <si>
    <t>第3回 薬薬連携セミナー「免疫関連有害事象（irAE)マネジメント」</t>
    <rPh sb="0" eb="1">
      <t>ダイ</t>
    </rPh>
    <rPh sb="2" eb="3">
      <t>カイ</t>
    </rPh>
    <rPh sb="4" eb="5">
      <t>ヤク</t>
    </rPh>
    <rPh sb="5" eb="6">
      <t>ヤク</t>
    </rPh>
    <rPh sb="6" eb="8">
      <t>レンケイ</t>
    </rPh>
    <rPh sb="13" eb="15">
      <t>メンエキ</t>
    </rPh>
    <rPh sb="15" eb="17">
      <t>カンレン</t>
    </rPh>
    <rPh sb="17" eb="19">
      <t>ユウガイ</t>
    </rPh>
    <rPh sb="19" eb="21">
      <t>ジショウ</t>
    </rPh>
    <phoneticPr fontId="64"/>
  </si>
  <si>
    <t>第5回神奈川県がん領域均てん化のための勉強会</t>
    <rPh sb="3" eb="7">
      <t>カナガワケン</t>
    </rPh>
    <rPh sb="9" eb="11">
      <t>リョウイキ</t>
    </rPh>
    <rPh sb="11" eb="12">
      <t>キン</t>
    </rPh>
    <rPh sb="14" eb="15">
      <t>カ</t>
    </rPh>
    <rPh sb="19" eb="22">
      <t>ベンキョウカイ</t>
    </rPh>
    <phoneticPr fontId="64"/>
  </si>
  <si>
    <t>名古屋栄東急Reiホテル2階　プルミエルーム</t>
    <rPh sb="0" eb="3">
      <t>ナゴヤ</t>
    </rPh>
    <rPh sb="3" eb="4">
      <t>サカエ</t>
    </rPh>
    <rPh sb="4" eb="6">
      <t>トウキュウ</t>
    </rPh>
    <rPh sb="13" eb="14">
      <t>カイ</t>
    </rPh>
    <phoneticPr fontId="64"/>
  </si>
  <si>
    <t>第2回「緩和医療領域薬剤師養成研究会Advanced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</si>
  <si>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高知県薬剤師会、高知県病院薬剤師会、中国・四国広域がんプロ養成コンソーシアム、中外製薬株式会社</t>
    <rPh sb="0" eb="3">
      <t>コウチケン</t>
    </rPh>
    <rPh sb="3" eb="6">
      <t>ヤクザイシ</t>
    </rPh>
    <rPh sb="6" eb="7">
      <t>カイ</t>
    </rPh>
    <rPh sb="8" eb="11">
      <t>コウチケン</t>
    </rPh>
    <rPh sb="11" eb="13">
      <t>ビョウイン</t>
    </rPh>
    <rPh sb="13" eb="16">
      <t>ヤクザイシ</t>
    </rPh>
    <rPh sb="16" eb="17">
      <t>カイ</t>
    </rPh>
    <rPh sb="18" eb="20">
      <t>チュウゴク</t>
    </rPh>
    <rPh sb="21" eb="23">
      <t>シコク</t>
    </rPh>
    <rPh sb="23" eb="25">
      <t>コウイキ</t>
    </rPh>
    <rPh sb="29" eb="31">
      <t>ヨウセイ</t>
    </rPh>
    <rPh sb="39" eb="41">
      <t>チュウガイ</t>
    </rPh>
    <rPh sb="41" eb="43">
      <t>セイヤク</t>
    </rPh>
    <rPh sb="43" eb="47">
      <t>カブシキガイシャ</t>
    </rPh>
    <phoneticPr fontId="64"/>
  </si>
  <si>
    <t>第9回高知県病院薬剤師会がん専門部会講習会</t>
    <rPh sb="0" eb="1">
      <t>ダイ</t>
    </rPh>
    <rPh sb="2" eb="3">
      <t>カイ</t>
    </rPh>
    <rPh sb="3" eb="6">
      <t>コウチケン</t>
    </rPh>
    <rPh sb="6" eb="8">
      <t>ビョウイン</t>
    </rPh>
    <rPh sb="8" eb="11">
      <t>ヤクザイシ</t>
    </rPh>
    <rPh sb="11" eb="12">
      <t>カイ</t>
    </rPh>
    <rPh sb="14" eb="16">
      <t>センモン</t>
    </rPh>
    <rPh sb="16" eb="17">
      <t>ブ</t>
    </rPh>
    <rPh sb="17" eb="18">
      <t>カイ</t>
    </rPh>
    <rPh sb="18" eb="21">
      <t>コウシュウカイ</t>
    </rPh>
    <phoneticPr fontId="64"/>
  </si>
  <si>
    <t>ちより街テラス　4階　「ちよテラホール」</t>
    <rPh sb="3" eb="4">
      <t>マチ</t>
    </rPh>
    <rPh sb="9" eb="10">
      <t>カイ</t>
    </rPh>
    <phoneticPr fontId="64"/>
  </si>
  <si>
    <t>国際医療福祉大学病院　抗がん薬曝露WG</t>
    <rPh sb="11" eb="12">
      <t>コウ</t>
    </rPh>
    <rPh sb="14" eb="15">
      <t>ヤク</t>
    </rPh>
    <rPh sb="15" eb="17">
      <t>バクロ</t>
    </rPh>
    <phoneticPr fontId="64"/>
  </si>
  <si>
    <t>那須マロニエホテル</t>
    <rPh sb="0" eb="2">
      <t>ナス</t>
    </rPh>
    <phoneticPr fontId="64"/>
  </si>
  <si>
    <t>第5回四国医療薬学連携研究会</t>
    <rPh sb="0" eb="1">
      <t>ダイ</t>
    </rPh>
    <rPh sb="2" eb="3">
      <t>カイ</t>
    </rPh>
    <rPh sb="3" eb="5">
      <t>シコク</t>
    </rPh>
    <rPh sb="5" eb="7">
      <t>イリョウ</t>
    </rPh>
    <rPh sb="7" eb="9">
      <t>ヤクガク</t>
    </rPh>
    <rPh sb="9" eb="11">
      <t>レンケイ</t>
    </rPh>
    <rPh sb="11" eb="14">
      <t>ケンキュウカイ</t>
    </rPh>
    <phoneticPr fontId="64"/>
  </si>
  <si>
    <t>愛媛県薬剤師会館</t>
    <rPh sb="0" eb="3">
      <t>エヒメケン</t>
    </rPh>
    <rPh sb="3" eb="6">
      <t>ヤクザイシ</t>
    </rPh>
    <rPh sb="6" eb="8">
      <t>カイカン</t>
    </rPh>
    <phoneticPr fontId="64"/>
  </si>
  <si>
    <t>岩沼薬剤師会・日本化薬株式会社</t>
    <rPh sb="0" eb="2">
      <t>イワヌマ</t>
    </rPh>
    <rPh sb="2" eb="5">
      <t>ヤクザイシ</t>
    </rPh>
    <rPh sb="5" eb="6">
      <t>カイ</t>
    </rPh>
    <rPh sb="7" eb="9">
      <t>ニホン</t>
    </rPh>
    <rPh sb="9" eb="11">
      <t>カヤク</t>
    </rPh>
    <rPh sb="11" eb="15">
      <t>カブシキガイシャ</t>
    </rPh>
    <phoneticPr fontId="64"/>
  </si>
  <si>
    <t>第8回名取市薬薬連携がんセミナー</t>
    <rPh sb="0" eb="1">
      <t>ダイ</t>
    </rPh>
    <rPh sb="2" eb="3">
      <t>カイ</t>
    </rPh>
    <rPh sb="3" eb="5">
      <t>ナトリ</t>
    </rPh>
    <rPh sb="5" eb="6">
      <t>シ</t>
    </rPh>
    <rPh sb="6" eb="7">
      <t>ヤク</t>
    </rPh>
    <rPh sb="7" eb="8">
      <t>ヤク</t>
    </rPh>
    <rPh sb="8" eb="10">
      <t>レンケイ</t>
    </rPh>
    <phoneticPr fontId="64"/>
  </si>
  <si>
    <t>イオンモール名取　イオンホールA</t>
    <rPh sb="6" eb="8">
      <t>ナトリ</t>
    </rPh>
    <phoneticPr fontId="64"/>
  </si>
  <si>
    <t>福島県病院薬剤師会、郡山薬剤師会、郡山薬薬連携協議会、日本イーライリリー株式会社</t>
    <rPh sb="0" eb="3">
      <t>フクシマケン</t>
    </rPh>
    <rPh sb="3" eb="5">
      <t>ビョウイン</t>
    </rPh>
    <rPh sb="5" eb="8">
      <t>ヤクザイシ</t>
    </rPh>
    <rPh sb="8" eb="9">
      <t>カイ</t>
    </rPh>
    <rPh sb="10" eb="12">
      <t>コオリヤマ</t>
    </rPh>
    <rPh sb="12" eb="15">
      <t>ヤクザイシ</t>
    </rPh>
    <rPh sb="15" eb="16">
      <t>カイ</t>
    </rPh>
    <rPh sb="17" eb="19">
      <t>コオリヤマ</t>
    </rPh>
    <rPh sb="19" eb="23">
      <t>ヤクヤクレンケイ</t>
    </rPh>
    <rPh sb="23" eb="26">
      <t>キョウギカイ</t>
    </rPh>
    <rPh sb="27" eb="29">
      <t>ニホン</t>
    </rPh>
    <rPh sb="36" eb="40">
      <t>カブシキガイシャ</t>
    </rPh>
    <phoneticPr fontId="64"/>
  </si>
  <si>
    <t>乳癌チーム医療セミナー</t>
    <rPh sb="0" eb="2">
      <t>ニュウガン</t>
    </rPh>
    <rPh sb="5" eb="7">
      <t>イリョウ</t>
    </rPh>
    <phoneticPr fontId="64"/>
  </si>
  <si>
    <t>公益財団法人星総合病院ポラリス保健看護学院</t>
    <rPh sb="0" eb="2">
      <t>コウエキ</t>
    </rPh>
    <rPh sb="2" eb="4">
      <t>ザイダン</t>
    </rPh>
    <rPh sb="4" eb="6">
      <t>ホウジン</t>
    </rPh>
    <rPh sb="6" eb="7">
      <t>ホシ</t>
    </rPh>
    <rPh sb="7" eb="9">
      <t>ソウゴウ</t>
    </rPh>
    <rPh sb="9" eb="11">
      <t>ビョウイン</t>
    </rPh>
    <rPh sb="15" eb="17">
      <t>ホケン</t>
    </rPh>
    <rPh sb="17" eb="19">
      <t>カンゴ</t>
    </rPh>
    <rPh sb="19" eb="21">
      <t>ガクイン</t>
    </rPh>
    <phoneticPr fontId="64"/>
  </si>
  <si>
    <t>第11回九州山口薬学会ファーマシューティカルケアシンポジウム内でのシンポジウム6「高度薬学管理型薬局へのファーストステップ～がん医療の処方から病診薬連携まで～」</t>
    <rPh sb="30" eb="31">
      <t>ナイ</t>
    </rPh>
    <phoneticPr fontId="64"/>
  </si>
  <si>
    <t>別府国際コンベンションセンター</t>
    <rPh sb="0" eb="2">
      <t>ベップ</t>
    </rPh>
    <rPh sb="2" eb="4">
      <t>コクサイ</t>
    </rPh>
    <phoneticPr fontId="64"/>
  </si>
  <si>
    <t>第5回「緩和医療領域薬剤師養成研究会Basic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4"/>
  </si>
  <si>
    <t>星薬科大学　新星館1階　101教室</t>
    <rPh sb="0" eb="1">
      <t>ホシ</t>
    </rPh>
    <rPh sb="1" eb="4">
      <t>ヤッカダイ</t>
    </rPh>
    <rPh sb="4" eb="5">
      <t>ガク</t>
    </rPh>
    <rPh sb="6" eb="8">
      <t>シンセイ</t>
    </rPh>
    <rPh sb="8" eb="9">
      <t>カン</t>
    </rPh>
    <rPh sb="10" eb="11">
      <t>カイ</t>
    </rPh>
    <rPh sb="15" eb="17">
      <t>キョウシツ</t>
    </rPh>
    <phoneticPr fontId="64"/>
  </si>
  <si>
    <t>福島県病院薬剤師会、郡山薬剤師会、郡山薬薬連携協議会</t>
    <rPh sb="0" eb="3">
      <t>フクシマケン</t>
    </rPh>
    <rPh sb="3" eb="5">
      <t>ビョウイン</t>
    </rPh>
    <rPh sb="5" eb="8">
      <t>ヤクザイシ</t>
    </rPh>
    <rPh sb="8" eb="9">
      <t>カイ</t>
    </rPh>
    <rPh sb="10" eb="12">
      <t>コオリヤマ</t>
    </rPh>
    <rPh sb="12" eb="15">
      <t>ヤクザイシ</t>
    </rPh>
    <rPh sb="15" eb="16">
      <t>カイ</t>
    </rPh>
    <rPh sb="17" eb="19">
      <t>コオリヤマ</t>
    </rPh>
    <rPh sb="19" eb="23">
      <t>ヤクヤクレンケイ</t>
    </rPh>
    <rPh sb="23" eb="26">
      <t>キョウギカイ</t>
    </rPh>
    <phoneticPr fontId="64"/>
  </si>
  <si>
    <t>令和元年度第3回郡山薬薬連携協議会</t>
    <rPh sb="0" eb="2">
      <t>レイワ</t>
    </rPh>
    <rPh sb="2" eb="4">
      <t>ガンネン</t>
    </rPh>
    <rPh sb="4" eb="5">
      <t>ド</t>
    </rPh>
    <rPh sb="5" eb="6">
      <t>ダイ</t>
    </rPh>
    <rPh sb="7" eb="8">
      <t>カイ</t>
    </rPh>
    <rPh sb="8" eb="10">
      <t>コオリヤマ</t>
    </rPh>
    <rPh sb="10" eb="11">
      <t>ヤク</t>
    </rPh>
    <rPh sb="11" eb="12">
      <t>ヤク</t>
    </rPh>
    <rPh sb="12" eb="14">
      <t>レンケイ</t>
    </rPh>
    <rPh sb="14" eb="17">
      <t>キョウギカイ</t>
    </rPh>
    <phoneticPr fontId="64"/>
  </si>
  <si>
    <t>ミューカルがくと館2階中ホール</t>
    <rPh sb="8" eb="9">
      <t>カン</t>
    </rPh>
    <rPh sb="10" eb="11">
      <t>カイ</t>
    </rPh>
    <rPh sb="11" eb="12">
      <t>チュウ</t>
    </rPh>
    <phoneticPr fontId="64"/>
  </si>
  <si>
    <t>免疫チェックポイント阻害剤治療中患者の副作用(irAE)マネジメントに関するワークショップ</t>
    <rPh sb="0" eb="2">
      <t>メンエキ</t>
    </rPh>
    <rPh sb="10" eb="12">
      <t>ソガイ</t>
    </rPh>
    <rPh sb="12" eb="13">
      <t>ザイ</t>
    </rPh>
    <rPh sb="13" eb="16">
      <t>チリョウチュウ</t>
    </rPh>
    <rPh sb="16" eb="18">
      <t>カンジャ</t>
    </rPh>
    <rPh sb="19" eb="22">
      <t>フクサヨウ</t>
    </rPh>
    <rPh sb="35" eb="36">
      <t>カン</t>
    </rPh>
    <phoneticPr fontId="64"/>
  </si>
  <si>
    <t>沖縄県薬剤師会館　1階研修室</t>
    <rPh sb="0" eb="3">
      <t>オキナワケン</t>
    </rPh>
    <rPh sb="3" eb="6">
      <t>ヤクザイシ</t>
    </rPh>
    <rPh sb="6" eb="8">
      <t>カイカン</t>
    </rPh>
    <rPh sb="10" eb="11">
      <t>カイ</t>
    </rPh>
    <rPh sb="11" eb="14">
      <t>ケンシュウシツ</t>
    </rPh>
    <phoneticPr fontId="64"/>
  </si>
  <si>
    <t>広島県病院薬剤師会東支部研修会　第9回がんセミナー</t>
    <rPh sb="0" eb="3">
      <t>ヒロシマケン</t>
    </rPh>
    <rPh sb="3" eb="5">
      <t>ビョウイン</t>
    </rPh>
    <rPh sb="5" eb="8">
      <t>ヤクザイシ</t>
    </rPh>
    <rPh sb="8" eb="9">
      <t>カイ</t>
    </rPh>
    <rPh sb="9" eb="10">
      <t>ヒガシ</t>
    </rPh>
    <rPh sb="10" eb="12">
      <t>シブ</t>
    </rPh>
    <rPh sb="12" eb="15">
      <t>ケンシュウカイ</t>
    </rPh>
    <rPh sb="16" eb="17">
      <t>ダイ</t>
    </rPh>
    <rPh sb="18" eb="19">
      <t>カイ</t>
    </rPh>
    <phoneticPr fontId="64"/>
  </si>
  <si>
    <t>広島県民文化センターふくやま　地下1階「文化交流室」</t>
    <rPh sb="0" eb="2">
      <t>ヒロシマ</t>
    </rPh>
    <rPh sb="2" eb="4">
      <t>ケンミン</t>
    </rPh>
    <rPh sb="4" eb="6">
      <t>ブンカ</t>
    </rPh>
    <rPh sb="15" eb="17">
      <t>チカ</t>
    </rPh>
    <rPh sb="18" eb="19">
      <t>カイ</t>
    </rPh>
    <rPh sb="20" eb="24">
      <t>ブンカコウリュウ</t>
    </rPh>
    <rPh sb="24" eb="25">
      <t>シツ</t>
    </rPh>
    <phoneticPr fontId="64"/>
  </si>
  <si>
    <t>地域がん医療連携の推進を担う薬剤師養成コース　第9回　がん薬物療法研究討論会</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9" eb="31">
      <t>ヤクブツ</t>
    </rPh>
    <rPh sb="31" eb="33">
      <t>リョウホウ</t>
    </rPh>
    <rPh sb="33" eb="35">
      <t>ケンキュウ</t>
    </rPh>
    <rPh sb="35" eb="37">
      <t>トウロン</t>
    </rPh>
    <rPh sb="37" eb="38">
      <t>カイ</t>
    </rPh>
    <phoneticPr fontId="64"/>
  </si>
  <si>
    <t>第28回鹿児島県病院薬剤師会　がん薬物療法セミナー（宮崎地区）</t>
    <rPh sb="0" eb="1">
      <t>ダイ</t>
    </rPh>
    <rPh sb="3" eb="4">
      <t>カイ</t>
    </rPh>
    <rPh sb="4" eb="7">
      <t>カゴシマ</t>
    </rPh>
    <rPh sb="7" eb="8">
      <t>ケン</t>
    </rPh>
    <rPh sb="8" eb="10">
      <t>ビョウイン</t>
    </rPh>
    <rPh sb="10" eb="13">
      <t>ヤクザイシ</t>
    </rPh>
    <rPh sb="13" eb="14">
      <t>カイ</t>
    </rPh>
    <rPh sb="17" eb="19">
      <t>ヤクブツ</t>
    </rPh>
    <rPh sb="19" eb="21">
      <t>リョウホウ</t>
    </rPh>
    <rPh sb="26" eb="28">
      <t>ミヤザキ</t>
    </rPh>
    <rPh sb="28" eb="30">
      <t>チク</t>
    </rPh>
    <phoneticPr fontId="64"/>
  </si>
  <si>
    <t>宮﨑市民プラザ　会議室</t>
    <rPh sb="0" eb="2">
      <t>ミヤザキ</t>
    </rPh>
    <rPh sb="2" eb="4">
      <t>シミン</t>
    </rPh>
    <rPh sb="8" eb="11">
      <t>カイギシツ</t>
    </rPh>
    <phoneticPr fontId="64"/>
  </si>
  <si>
    <t>第29回鹿児島県病院薬剤師会　がん薬物療法セミナー（大隅地区）</t>
    <rPh sb="0" eb="1">
      <t>ダイ</t>
    </rPh>
    <rPh sb="3" eb="4">
      <t>カイ</t>
    </rPh>
    <rPh sb="4" eb="7">
      <t>カゴシマ</t>
    </rPh>
    <rPh sb="7" eb="8">
      <t>ケン</t>
    </rPh>
    <rPh sb="8" eb="10">
      <t>ビョウイン</t>
    </rPh>
    <rPh sb="10" eb="13">
      <t>ヤクザイシ</t>
    </rPh>
    <rPh sb="13" eb="14">
      <t>カイ</t>
    </rPh>
    <rPh sb="17" eb="19">
      <t>ヤクブツ</t>
    </rPh>
    <rPh sb="19" eb="21">
      <t>リョウホウ</t>
    </rPh>
    <rPh sb="26" eb="28">
      <t>オオスミ</t>
    </rPh>
    <rPh sb="28" eb="30">
      <t>チク</t>
    </rPh>
    <phoneticPr fontId="64"/>
  </si>
  <si>
    <t>大隅鹿屋病院　会議室</t>
    <rPh sb="0" eb="2">
      <t>オオスミ</t>
    </rPh>
    <rPh sb="2" eb="3">
      <t>シカ</t>
    </rPh>
    <rPh sb="3" eb="4">
      <t>ヤ</t>
    </rPh>
    <rPh sb="4" eb="6">
      <t>ビョウイン</t>
    </rPh>
    <rPh sb="7" eb="10">
      <t>カイギシツ</t>
    </rPh>
    <phoneticPr fontId="64"/>
  </si>
  <si>
    <t>札幌東区がん医療薬剤師研究会、第一三共株式会社</t>
    <rPh sb="15" eb="17">
      <t>ダイイチ</t>
    </rPh>
    <rPh sb="17" eb="19">
      <t>サンキョウ</t>
    </rPh>
    <rPh sb="19" eb="23">
      <t>カブシキガイシャ</t>
    </rPh>
    <phoneticPr fontId="64"/>
  </si>
  <si>
    <t>第一三共株式会社　札幌支店　3階会議室</t>
    <rPh sb="0" eb="8">
      <t>ダイイチサンキョウカブシキガイシャ</t>
    </rPh>
    <rPh sb="9" eb="11">
      <t>サッポロ</t>
    </rPh>
    <rPh sb="11" eb="13">
      <t>シテン</t>
    </rPh>
    <rPh sb="15" eb="16">
      <t>カイ</t>
    </rPh>
    <rPh sb="16" eb="19">
      <t>カイギシツ</t>
    </rPh>
    <phoneticPr fontId="64"/>
  </si>
  <si>
    <t>徳島文理大学中四がんプロコンソーシアム講演会</t>
    <rPh sb="0" eb="2">
      <t>トクシマ</t>
    </rPh>
    <rPh sb="2" eb="4">
      <t>ブンリ</t>
    </rPh>
    <rPh sb="4" eb="6">
      <t>ダイガク</t>
    </rPh>
    <rPh sb="6" eb="7">
      <t>ナカ</t>
    </rPh>
    <rPh sb="7" eb="8">
      <t>ヨン</t>
    </rPh>
    <rPh sb="19" eb="22">
      <t>コウエンカイ</t>
    </rPh>
    <phoneticPr fontId="64"/>
  </si>
  <si>
    <t>サンポートホール高松　5階　54会議室</t>
    <rPh sb="8" eb="10">
      <t>タカマツ</t>
    </rPh>
    <rPh sb="12" eb="13">
      <t>カイ</t>
    </rPh>
    <rPh sb="16" eb="19">
      <t>カイギシツ</t>
    </rPh>
    <phoneticPr fontId="64"/>
  </si>
  <si>
    <t>愛知東洋医学研究会　</t>
    <rPh sb="0" eb="2">
      <t>アイチ</t>
    </rPh>
    <rPh sb="2" eb="4">
      <t>トウヨウ</t>
    </rPh>
    <rPh sb="4" eb="6">
      <t>イガク</t>
    </rPh>
    <rPh sb="6" eb="9">
      <t>ケンキュウカイ</t>
    </rPh>
    <phoneticPr fontId="64"/>
  </si>
  <si>
    <t>第33回　愛知東洋医学研究会</t>
    <rPh sb="0" eb="1">
      <t>ダイ</t>
    </rPh>
    <rPh sb="3" eb="4">
      <t>カイ</t>
    </rPh>
    <rPh sb="5" eb="7">
      <t>アイチ</t>
    </rPh>
    <rPh sb="7" eb="9">
      <t>トウヨウ</t>
    </rPh>
    <rPh sb="9" eb="11">
      <t>イガク</t>
    </rPh>
    <rPh sb="11" eb="14">
      <t>ケンキュウカイ</t>
    </rPh>
    <phoneticPr fontId="64"/>
  </si>
  <si>
    <t>愛知医科大学病院　本館301講義室</t>
    <rPh sb="0" eb="2">
      <t>アイチ</t>
    </rPh>
    <rPh sb="2" eb="4">
      <t>イカ</t>
    </rPh>
    <rPh sb="4" eb="6">
      <t>ダイガク</t>
    </rPh>
    <rPh sb="6" eb="8">
      <t>ビョウイン</t>
    </rPh>
    <rPh sb="9" eb="11">
      <t>ホンカン</t>
    </rPh>
    <rPh sb="14" eb="17">
      <t>コウギシツ</t>
    </rPh>
    <phoneticPr fontId="64"/>
  </si>
  <si>
    <t>第24回薬剤師のための群馬抗がん薬研究会</t>
    <rPh sb="0" eb="1">
      <t>ダイ</t>
    </rPh>
    <rPh sb="3" eb="4">
      <t>カイ</t>
    </rPh>
    <rPh sb="4" eb="7">
      <t>ヤクザイシ</t>
    </rPh>
    <rPh sb="11" eb="13">
      <t>グンマ</t>
    </rPh>
    <rPh sb="13" eb="14">
      <t>コウ</t>
    </rPh>
    <rPh sb="16" eb="17">
      <t>ヤク</t>
    </rPh>
    <rPh sb="17" eb="20">
      <t>ケンキュウカイ</t>
    </rPh>
    <phoneticPr fontId="64"/>
  </si>
  <si>
    <t>群馬大学医学部附属病院　アメニティー講義室</t>
    <rPh sb="0" eb="2">
      <t>グンマ</t>
    </rPh>
    <rPh sb="2" eb="4">
      <t>ダイガク</t>
    </rPh>
    <rPh sb="4" eb="6">
      <t>イガク</t>
    </rPh>
    <rPh sb="6" eb="7">
      <t>ブ</t>
    </rPh>
    <rPh sb="7" eb="9">
      <t>フゾク</t>
    </rPh>
    <rPh sb="9" eb="11">
      <t>ビョウイン</t>
    </rPh>
    <rPh sb="18" eb="21">
      <t>コウギシツ</t>
    </rPh>
    <phoneticPr fontId="64"/>
  </si>
  <si>
    <t>第427回　医師会病院薬物療法研修会</t>
    <rPh sb="0" eb="1">
      <t>ダイ</t>
    </rPh>
    <rPh sb="4" eb="5">
      <t>カイ</t>
    </rPh>
    <rPh sb="6" eb="8">
      <t>イシ</t>
    </rPh>
    <rPh sb="8" eb="9">
      <t>カイ</t>
    </rPh>
    <rPh sb="9" eb="11">
      <t>ビョウイン</t>
    </rPh>
    <rPh sb="11" eb="13">
      <t>ヤクブツ</t>
    </rPh>
    <rPh sb="13" eb="15">
      <t>リョウホウ</t>
    </rPh>
    <rPh sb="15" eb="18">
      <t>ケンシュウカイ</t>
    </rPh>
    <phoneticPr fontId="64"/>
  </si>
  <si>
    <t>ZoomによるWEB開催</t>
  </si>
  <si>
    <t>2020年度　慶應義塾大学薬学部　公開講座　第1回がんプロフェッショナル研修会</t>
    <rPh sb="4" eb="6">
      <t>ネンド</t>
    </rPh>
    <rPh sb="13" eb="16">
      <t>ヤクガクブ</t>
    </rPh>
    <rPh sb="17" eb="19">
      <t>コウカイ</t>
    </rPh>
    <rPh sb="19" eb="21">
      <t>コウザ</t>
    </rPh>
    <rPh sb="22" eb="23">
      <t>ダイ</t>
    </rPh>
    <rPh sb="24" eb="25">
      <t>カイ</t>
    </rPh>
    <rPh sb="36" eb="39">
      <t>ケンシュウカイ</t>
    </rPh>
    <phoneticPr fontId="64"/>
  </si>
  <si>
    <t>第4回　なかつ広域「がん化学療法」学びのすすめ</t>
    <rPh sb="0" eb="1">
      <t>ダイ</t>
    </rPh>
    <rPh sb="2" eb="3">
      <t>カイ</t>
    </rPh>
    <rPh sb="7" eb="9">
      <t>コウイキ</t>
    </rPh>
    <rPh sb="12" eb="14">
      <t>カガク</t>
    </rPh>
    <rPh sb="14" eb="16">
      <t>リョウホウ</t>
    </rPh>
    <rPh sb="17" eb="18">
      <t>マナ</t>
    </rPh>
    <phoneticPr fontId="64"/>
  </si>
  <si>
    <t>中津市立中津市民病院2階会議室での集合および、WEBでの配信</t>
    <rPh sb="0" eb="2">
      <t>ナカツ</t>
    </rPh>
    <rPh sb="2" eb="4">
      <t>シリツ</t>
    </rPh>
    <rPh sb="4" eb="6">
      <t>ナカツ</t>
    </rPh>
    <rPh sb="6" eb="8">
      <t>シミン</t>
    </rPh>
    <rPh sb="8" eb="10">
      <t>ビョウイン</t>
    </rPh>
    <rPh sb="11" eb="12">
      <t>カイ</t>
    </rPh>
    <rPh sb="12" eb="15">
      <t>カイギシツ</t>
    </rPh>
    <rPh sb="17" eb="19">
      <t>シュウゴウ</t>
    </rPh>
    <rPh sb="28" eb="30">
      <t>ハイシン</t>
    </rPh>
    <phoneticPr fontId="64"/>
  </si>
  <si>
    <t>ZoomによるWEB配信</t>
    <rPh sb="10" eb="12">
      <t>ハイシン</t>
    </rPh>
    <phoneticPr fontId="64"/>
  </si>
  <si>
    <t>福島県立医科大学附属病院　薬剤部</t>
    <rPh sb="0" eb="4">
      <t>フクシマケンリツ</t>
    </rPh>
    <rPh sb="4" eb="6">
      <t>イカ</t>
    </rPh>
    <rPh sb="6" eb="8">
      <t>ダイガク</t>
    </rPh>
    <rPh sb="8" eb="10">
      <t>フゾク</t>
    </rPh>
    <rPh sb="10" eb="12">
      <t>ビョウイン</t>
    </rPh>
    <rPh sb="13" eb="15">
      <t>ヤクザイ</t>
    </rPh>
    <rPh sb="15" eb="16">
      <t>ブ</t>
    </rPh>
    <phoneticPr fontId="64"/>
  </si>
  <si>
    <t>令和2年度　がん化学療法研修会</t>
    <rPh sb="8" eb="10">
      <t>カガク</t>
    </rPh>
    <rPh sb="10" eb="12">
      <t>リョウホウ</t>
    </rPh>
    <rPh sb="12" eb="15">
      <t>ケンシュウカイ</t>
    </rPh>
    <phoneticPr fontId="64"/>
  </si>
  <si>
    <t>コラッセふくしま　3階　多目的ホール</t>
    <rPh sb="10" eb="11">
      <t>カイ</t>
    </rPh>
    <rPh sb="12" eb="15">
      <t>タモクテキ</t>
    </rPh>
    <phoneticPr fontId="64"/>
  </si>
  <si>
    <t>リーガロイヤルホテル広島4階「ロイヤルホール」</t>
    <rPh sb="10" eb="12">
      <t>ヒロシマ</t>
    </rPh>
    <rPh sb="13" eb="14">
      <t>カイ</t>
    </rPh>
    <phoneticPr fontId="64"/>
  </si>
  <si>
    <t>令和2年度 北里大学病院薬剤部 がん薬物療法の均てん的化勉強会　消火器外科領域におけるレジメン解説</t>
    <rPh sb="0" eb="2">
      <t>レイワ</t>
    </rPh>
    <rPh sb="3" eb="4">
      <t>ネン</t>
    </rPh>
    <rPh sb="4" eb="5">
      <t>ド</t>
    </rPh>
    <rPh sb="6" eb="8">
      <t>キタザト</t>
    </rPh>
    <rPh sb="8" eb="10">
      <t>ダイガク</t>
    </rPh>
    <rPh sb="10" eb="12">
      <t>ビョウイン</t>
    </rPh>
    <rPh sb="12" eb="14">
      <t>ヤクザイ</t>
    </rPh>
    <rPh sb="14" eb="15">
      <t>ブ</t>
    </rPh>
    <rPh sb="18" eb="20">
      <t>ヤクブツ</t>
    </rPh>
    <rPh sb="20" eb="22">
      <t>リョウホウ</t>
    </rPh>
    <rPh sb="23" eb="24">
      <t>キン</t>
    </rPh>
    <rPh sb="26" eb="27">
      <t>テキ</t>
    </rPh>
    <rPh sb="27" eb="28">
      <t>カ</t>
    </rPh>
    <rPh sb="28" eb="31">
      <t>ベンキョウカイ</t>
    </rPh>
    <rPh sb="32" eb="35">
      <t>ショウカキ</t>
    </rPh>
    <rPh sb="35" eb="37">
      <t>ゲカ</t>
    </rPh>
    <rPh sb="37" eb="39">
      <t>リョウイキ</t>
    </rPh>
    <rPh sb="47" eb="49">
      <t>カイセツ</t>
    </rPh>
    <phoneticPr fontId="64"/>
  </si>
  <si>
    <t>北里大学病院</t>
    <rPh sb="0" eb="2">
      <t>キタザト</t>
    </rPh>
    <rPh sb="2" eb="4">
      <t>ダイガク</t>
    </rPh>
    <rPh sb="4" eb="6">
      <t>ビョウイン</t>
    </rPh>
    <phoneticPr fontId="64"/>
  </si>
  <si>
    <t>令和2年度 北里大学病院薬剤部 がん薬物療法の均てん的化勉強会　第2回がん薬物療法と抗がん剤の基礎知識（前編）</t>
    <rPh sb="0" eb="2">
      <t>レイワ</t>
    </rPh>
    <rPh sb="3" eb="4">
      <t>ネン</t>
    </rPh>
    <rPh sb="4" eb="5">
      <t>ド</t>
    </rPh>
    <rPh sb="6" eb="8">
      <t>キタザト</t>
    </rPh>
    <rPh sb="8" eb="10">
      <t>ダイガク</t>
    </rPh>
    <rPh sb="10" eb="12">
      <t>ビョウイン</t>
    </rPh>
    <rPh sb="12" eb="14">
      <t>ヤクザイ</t>
    </rPh>
    <rPh sb="14" eb="15">
      <t>ブ</t>
    </rPh>
    <rPh sb="18" eb="20">
      <t>ヤクブツ</t>
    </rPh>
    <rPh sb="20" eb="22">
      <t>リョウホウ</t>
    </rPh>
    <rPh sb="23" eb="24">
      <t>キン</t>
    </rPh>
    <rPh sb="26" eb="27">
      <t>テキ</t>
    </rPh>
    <rPh sb="27" eb="28">
      <t>カ</t>
    </rPh>
    <rPh sb="28" eb="31">
      <t>ベンキョウカイ</t>
    </rPh>
    <rPh sb="32" eb="33">
      <t>ダイ</t>
    </rPh>
    <rPh sb="34" eb="35">
      <t>カイ</t>
    </rPh>
    <rPh sb="37" eb="39">
      <t>ヤクブツ</t>
    </rPh>
    <rPh sb="39" eb="41">
      <t>リョウホウ</t>
    </rPh>
    <rPh sb="42" eb="43">
      <t>コウ</t>
    </rPh>
    <rPh sb="45" eb="46">
      <t>ザイ</t>
    </rPh>
    <rPh sb="47" eb="49">
      <t>キソ</t>
    </rPh>
    <rPh sb="49" eb="51">
      <t>チシキ</t>
    </rPh>
    <rPh sb="52" eb="54">
      <t>ゼンペン</t>
    </rPh>
    <phoneticPr fontId="64"/>
  </si>
  <si>
    <t>令和2年度 北里大学病院薬剤部 がん薬物療法の均てん的化勉強会　第3回がん薬物療法と抗がん剤の基礎知識（後編）</t>
    <rPh sb="0" eb="2">
      <t>レイワ</t>
    </rPh>
    <rPh sb="3" eb="4">
      <t>ネン</t>
    </rPh>
    <rPh sb="4" eb="5">
      <t>ド</t>
    </rPh>
    <rPh sb="6" eb="8">
      <t>キタザト</t>
    </rPh>
    <rPh sb="8" eb="10">
      <t>ダイガク</t>
    </rPh>
    <rPh sb="10" eb="12">
      <t>ビョウイン</t>
    </rPh>
    <rPh sb="12" eb="14">
      <t>ヤクザイ</t>
    </rPh>
    <rPh sb="14" eb="15">
      <t>ブ</t>
    </rPh>
    <rPh sb="18" eb="20">
      <t>ヤクブツ</t>
    </rPh>
    <rPh sb="20" eb="22">
      <t>リョウホウ</t>
    </rPh>
    <rPh sb="23" eb="24">
      <t>キン</t>
    </rPh>
    <rPh sb="26" eb="27">
      <t>テキ</t>
    </rPh>
    <rPh sb="27" eb="28">
      <t>カ</t>
    </rPh>
    <rPh sb="28" eb="31">
      <t>ベンキョウカイ</t>
    </rPh>
    <rPh sb="32" eb="33">
      <t>ダイ</t>
    </rPh>
    <rPh sb="34" eb="35">
      <t>カイ</t>
    </rPh>
    <rPh sb="37" eb="39">
      <t>ヤクブツ</t>
    </rPh>
    <rPh sb="39" eb="41">
      <t>リョウホウ</t>
    </rPh>
    <rPh sb="42" eb="43">
      <t>コウ</t>
    </rPh>
    <rPh sb="45" eb="46">
      <t>ザイ</t>
    </rPh>
    <rPh sb="47" eb="49">
      <t>キソ</t>
    </rPh>
    <rPh sb="49" eb="51">
      <t>チシキ</t>
    </rPh>
    <rPh sb="52" eb="54">
      <t>コウヘン</t>
    </rPh>
    <phoneticPr fontId="64"/>
  </si>
  <si>
    <t>令和2年度 北里大学病院薬剤部 がん薬物療法の均てん的化勉強会　第4回抗がん剤調製時注意と曝露対策</t>
    <rPh sb="32" eb="33">
      <t>ダイ</t>
    </rPh>
    <rPh sb="34" eb="35">
      <t>カイ</t>
    </rPh>
    <rPh sb="35" eb="36">
      <t>コウ</t>
    </rPh>
    <rPh sb="38" eb="39">
      <t>ザイ</t>
    </rPh>
    <rPh sb="39" eb="41">
      <t>チョウセイ</t>
    </rPh>
    <rPh sb="41" eb="42">
      <t>ジ</t>
    </rPh>
    <rPh sb="42" eb="44">
      <t>チュウイ</t>
    </rPh>
    <rPh sb="45" eb="47">
      <t>バクロ</t>
    </rPh>
    <rPh sb="47" eb="49">
      <t>タイサク</t>
    </rPh>
    <phoneticPr fontId="64"/>
  </si>
  <si>
    <t>令和2年度 北里大学病院薬剤部 がん薬物療法の均てん的化勉強会　第5回症状から診る抗がん剤の副作用とその対策（前編）</t>
    <rPh sb="32" eb="33">
      <t>ダイ</t>
    </rPh>
    <rPh sb="34" eb="35">
      <t>カイ</t>
    </rPh>
    <rPh sb="35" eb="37">
      <t>ショウジョウ</t>
    </rPh>
    <rPh sb="39" eb="40">
      <t>ミ</t>
    </rPh>
    <rPh sb="41" eb="42">
      <t>コウ</t>
    </rPh>
    <rPh sb="44" eb="45">
      <t>ザイ</t>
    </rPh>
    <rPh sb="46" eb="49">
      <t>フクサヨウ</t>
    </rPh>
    <rPh sb="52" eb="54">
      <t>タイサク</t>
    </rPh>
    <rPh sb="55" eb="57">
      <t>ゼンペン</t>
    </rPh>
    <phoneticPr fontId="64"/>
  </si>
  <si>
    <t>令和2年度 北里大学病院薬剤部 がん薬物療法の均てん的化勉強会　第6回症状から診る抗がん剤の副作用とその対策（後編）</t>
    <rPh sb="32" eb="33">
      <t>ダイ</t>
    </rPh>
    <rPh sb="34" eb="35">
      <t>カイ</t>
    </rPh>
    <rPh sb="35" eb="37">
      <t>ショウジョウ</t>
    </rPh>
    <rPh sb="39" eb="40">
      <t>ミ</t>
    </rPh>
    <rPh sb="41" eb="42">
      <t>コウ</t>
    </rPh>
    <rPh sb="44" eb="45">
      <t>ザイ</t>
    </rPh>
    <rPh sb="46" eb="49">
      <t>フクサヨウ</t>
    </rPh>
    <rPh sb="52" eb="54">
      <t>タイサク</t>
    </rPh>
    <rPh sb="55" eb="57">
      <t>コウヘン</t>
    </rPh>
    <phoneticPr fontId="64"/>
  </si>
  <si>
    <t>令和2年度 北里大学病院薬剤部 がん薬物療法の均てん的化勉強会　第7回緩和・疼痛ケアの高度薬学管理（概論）</t>
    <rPh sb="32" eb="33">
      <t>ダイ</t>
    </rPh>
    <rPh sb="34" eb="35">
      <t>カイ</t>
    </rPh>
    <rPh sb="35" eb="37">
      <t>カンワ</t>
    </rPh>
    <rPh sb="38" eb="40">
      <t>トウツウ</t>
    </rPh>
    <rPh sb="43" eb="45">
      <t>コウド</t>
    </rPh>
    <rPh sb="45" eb="47">
      <t>ヤクガク</t>
    </rPh>
    <rPh sb="47" eb="49">
      <t>カンリ</t>
    </rPh>
    <rPh sb="50" eb="52">
      <t>ガイロン</t>
    </rPh>
    <phoneticPr fontId="64"/>
  </si>
  <si>
    <t>令和2年度 北里大学病院薬剤部 がん薬物療法の均てん的化勉強会　第8回症例報告の基本のがんの薬学管理の一例</t>
    <rPh sb="32" eb="33">
      <t>ダイ</t>
    </rPh>
    <rPh sb="34" eb="35">
      <t>カイ</t>
    </rPh>
    <rPh sb="35" eb="37">
      <t>ショウレイ</t>
    </rPh>
    <rPh sb="37" eb="39">
      <t>ホウコク</t>
    </rPh>
    <rPh sb="40" eb="42">
      <t>キホン</t>
    </rPh>
    <rPh sb="46" eb="48">
      <t>ヤクガク</t>
    </rPh>
    <rPh sb="48" eb="50">
      <t>カンリ</t>
    </rPh>
    <rPh sb="51" eb="53">
      <t>イチレイ</t>
    </rPh>
    <phoneticPr fontId="64"/>
  </si>
  <si>
    <t>令和2年度 北里大学病院薬剤部 がん薬物療法の均てん的化勉強会　第9回緩和・疼痛ケアの高度薬学管理（各論）</t>
    <rPh sb="32" eb="33">
      <t>ダイ</t>
    </rPh>
    <rPh sb="34" eb="35">
      <t>カイ</t>
    </rPh>
    <rPh sb="35" eb="37">
      <t>カンワ</t>
    </rPh>
    <rPh sb="38" eb="40">
      <t>トウツウ</t>
    </rPh>
    <rPh sb="43" eb="45">
      <t>コウド</t>
    </rPh>
    <rPh sb="45" eb="47">
      <t>ヤクガク</t>
    </rPh>
    <rPh sb="47" eb="49">
      <t>カンリ</t>
    </rPh>
    <rPh sb="50" eb="52">
      <t>カクロン</t>
    </rPh>
    <phoneticPr fontId="64"/>
  </si>
  <si>
    <t>令和2年度 北里大学病院薬剤部 がん薬物療法の均てん的化勉強会　第10回外来化学療法の薬学管理と症例報告のまとめ</t>
    <rPh sb="32" eb="33">
      <t>ダイ</t>
    </rPh>
    <rPh sb="35" eb="36">
      <t>カイ</t>
    </rPh>
    <rPh sb="36" eb="38">
      <t>ガイライ</t>
    </rPh>
    <rPh sb="38" eb="40">
      <t>カガク</t>
    </rPh>
    <rPh sb="40" eb="42">
      <t>リョウホウ</t>
    </rPh>
    <rPh sb="43" eb="45">
      <t>ヤクガク</t>
    </rPh>
    <rPh sb="45" eb="47">
      <t>カンリ</t>
    </rPh>
    <rPh sb="48" eb="50">
      <t>ショウレイ</t>
    </rPh>
    <rPh sb="50" eb="52">
      <t>ホウコク</t>
    </rPh>
    <phoneticPr fontId="64"/>
  </si>
  <si>
    <t>室蘭病院薬剤師会勉強会（Web同時配信）</t>
    <rPh sb="0" eb="2">
      <t>ムロラン</t>
    </rPh>
    <rPh sb="2" eb="4">
      <t>ビョウイン</t>
    </rPh>
    <rPh sb="4" eb="7">
      <t>ヤクザイシ</t>
    </rPh>
    <rPh sb="7" eb="8">
      <t>カイ</t>
    </rPh>
    <rPh sb="8" eb="11">
      <t>ベンキョウカイ</t>
    </rPh>
    <rPh sb="15" eb="17">
      <t>ドウジ</t>
    </rPh>
    <rPh sb="17" eb="19">
      <t>ハイシン</t>
    </rPh>
    <phoneticPr fontId="64"/>
  </si>
  <si>
    <t>札幌東徳洲会病院／札幌東区がん医療薬剤師研究会　第3回勉強会</t>
    <rPh sb="0" eb="2">
      <t>サッポロ</t>
    </rPh>
    <rPh sb="2" eb="3">
      <t>ヒガシ</t>
    </rPh>
    <rPh sb="3" eb="6">
      <t>トクシュウカイ</t>
    </rPh>
    <rPh sb="6" eb="8">
      <t>ビョウイン</t>
    </rPh>
    <rPh sb="9" eb="11">
      <t>サッポロ</t>
    </rPh>
    <rPh sb="11" eb="13">
      <t>ヒガシク</t>
    </rPh>
    <rPh sb="15" eb="17">
      <t>イリョウ</t>
    </rPh>
    <rPh sb="17" eb="20">
      <t>ヤクザイシ</t>
    </rPh>
    <rPh sb="20" eb="23">
      <t>ケンキュウカイ</t>
    </rPh>
    <rPh sb="24" eb="25">
      <t>ダイ</t>
    </rPh>
    <rPh sb="26" eb="27">
      <t>カイ</t>
    </rPh>
    <rPh sb="27" eb="30">
      <t>ベンキョウカイ</t>
    </rPh>
    <phoneticPr fontId="64"/>
  </si>
  <si>
    <t>札幌東徳洲会病院　5階センターホール</t>
    <rPh sb="0" eb="2">
      <t>サッポロ</t>
    </rPh>
    <rPh sb="2" eb="3">
      <t>ヒガシ</t>
    </rPh>
    <rPh sb="3" eb="6">
      <t>トクシュウカイ</t>
    </rPh>
    <rPh sb="6" eb="8">
      <t>ビョウイン</t>
    </rPh>
    <rPh sb="10" eb="11">
      <t>カイ</t>
    </rPh>
    <phoneticPr fontId="64"/>
  </si>
  <si>
    <t>ZoomによるWEB開催</t>
    <rPh sb="10" eb="12">
      <t>カイサイ</t>
    </rPh>
    <phoneticPr fontId="64"/>
  </si>
  <si>
    <t>つるまい薬薬薬連携協議会</t>
    <rPh sb="4" eb="5">
      <t>ヤク</t>
    </rPh>
    <rPh sb="5" eb="6">
      <t>ヤク</t>
    </rPh>
    <rPh sb="6" eb="7">
      <t>ヤク</t>
    </rPh>
    <rPh sb="7" eb="9">
      <t>レンケイ</t>
    </rPh>
    <rPh sb="9" eb="12">
      <t>キョウギカイ</t>
    </rPh>
    <phoneticPr fontId="64"/>
  </si>
  <si>
    <t>第4回　つるまいオンコロジーセミナー</t>
    <rPh sb="0" eb="1">
      <t>ダイ</t>
    </rPh>
    <rPh sb="2" eb="3">
      <t>カイ</t>
    </rPh>
    <phoneticPr fontId="64"/>
  </si>
  <si>
    <t>第14回　広島がん薬物療法セミナー（基礎コース）</t>
    <rPh sb="0" eb="1">
      <t>ダイ</t>
    </rPh>
    <rPh sb="3" eb="4">
      <t>カイ</t>
    </rPh>
    <rPh sb="5" eb="7">
      <t>ヒロシマ</t>
    </rPh>
    <rPh sb="9" eb="11">
      <t>ヤクブツ</t>
    </rPh>
    <rPh sb="11" eb="13">
      <t>リョウホウ</t>
    </rPh>
    <rPh sb="18" eb="20">
      <t>キソ</t>
    </rPh>
    <phoneticPr fontId="64"/>
  </si>
  <si>
    <t>TKPガーデンシティPREMIUM広島駅前3階・4階</t>
    <rPh sb="17" eb="20">
      <t>ヒロシマエキ</t>
    </rPh>
    <rPh sb="20" eb="21">
      <t>マエ</t>
    </rPh>
    <rPh sb="22" eb="23">
      <t>カイ</t>
    </rPh>
    <rPh sb="25" eb="26">
      <t>カイ</t>
    </rPh>
    <phoneticPr fontId="64"/>
  </si>
  <si>
    <t>ハイブリッド・ワークショップ in Kagoshima　病院薬剤師と保険薬局薬剤師が一緒に学ぶ経口抗がん薬の薬薬連携</t>
    <rPh sb="28" eb="30">
      <t>ビョウイン</t>
    </rPh>
    <rPh sb="30" eb="33">
      <t>ヤクザイシ</t>
    </rPh>
    <rPh sb="34" eb="36">
      <t>ホケン</t>
    </rPh>
    <rPh sb="36" eb="38">
      <t>ヤッキョク</t>
    </rPh>
    <rPh sb="38" eb="41">
      <t>ヤクザイシ</t>
    </rPh>
    <rPh sb="42" eb="44">
      <t>イッショ</t>
    </rPh>
    <rPh sb="45" eb="46">
      <t>マナ</t>
    </rPh>
    <rPh sb="47" eb="49">
      <t>ケイコウ</t>
    </rPh>
    <rPh sb="49" eb="50">
      <t>コウ</t>
    </rPh>
    <rPh sb="52" eb="53">
      <t>ヤク</t>
    </rPh>
    <rPh sb="54" eb="55">
      <t>ヤク</t>
    </rPh>
    <rPh sb="55" eb="56">
      <t>ヤク</t>
    </rPh>
    <rPh sb="56" eb="58">
      <t>レンケイ</t>
    </rPh>
    <phoneticPr fontId="64"/>
  </si>
  <si>
    <t>TKPガーデンシティ鹿児島中央での集合および、WEBでの配信</t>
    <rPh sb="10" eb="13">
      <t>カゴシマ</t>
    </rPh>
    <rPh sb="13" eb="15">
      <t>チュウオウ</t>
    </rPh>
    <phoneticPr fontId="64"/>
  </si>
  <si>
    <t>ハイブリッド・ワークショップ　病院薬剤師と保険薬局薬剤師が一緒に学ぶ経口抗がん薬の薬薬連携</t>
    <rPh sb="15" eb="17">
      <t>ビョウイン</t>
    </rPh>
    <rPh sb="17" eb="20">
      <t>ヤクザイシ</t>
    </rPh>
    <rPh sb="21" eb="23">
      <t>ホケン</t>
    </rPh>
    <rPh sb="23" eb="25">
      <t>ヤッキョク</t>
    </rPh>
    <rPh sb="25" eb="28">
      <t>ヤクザイシ</t>
    </rPh>
    <rPh sb="29" eb="31">
      <t>イッショ</t>
    </rPh>
    <rPh sb="32" eb="33">
      <t>マナ</t>
    </rPh>
    <rPh sb="34" eb="36">
      <t>ケイコウ</t>
    </rPh>
    <rPh sb="36" eb="37">
      <t>コウ</t>
    </rPh>
    <rPh sb="39" eb="40">
      <t>ヤク</t>
    </rPh>
    <rPh sb="41" eb="42">
      <t>ヤク</t>
    </rPh>
    <rPh sb="42" eb="43">
      <t>ヤク</t>
    </rPh>
    <rPh sb="43" eb="45">
      <t>レンケイ</t>
    </rPh>
    <phoneticPr fontId="64"/>
  </si>
  <si>
    <t>TKPガーデンシティPREMIUM京橋および、WEBでの配信（一般参加者はメイン会場もしくは近隣のTKP会議室等からバーチャル参加）</t>
    <rPh sb="17" eb="19">
      <t>キョウバシ</t>
    </rPh>
    <rPh sb="31" eb="33">
      <t>イッパン</t>
    </rPh>
    <rPh sb="33" eb="36">
      <t>サンカシャ</t>
    </rPh>
    <rPh sb="40" eb="42">
      <t>カイジョウ</t>
    </rPh>
    <rPh sb="46" eb="48">
      <t>キンリン</t>
    </rPh>
    <rPh sb="52" eb="55">
      <t>カイギシツ</t>
    </rPh>
    <rPh sb="55" eb="56">
      <t>ナド</t>
    </rPh>
    <rPh sb="63" eb="65">
      <t>サンカ</t>
    </rPh>
    <phoneticPr fontId="64"/>
  </si>
  <si>
    <t>戸塚原宿レジメンカフェ2020　がん薬物療法概論・抗がん剤の副作用評価と対策</t>
    <rPh sb="0" eb="2">
      <t>トツカ</t>
    </rPh>
    <rPh sb="2" eb="4">
      <t>ハラジュク</t>
    </rPh>
    <rPh sb="18" eb="20">
      <t>ヤクブツ</t>
    </rPh>
    <rPh sb="20" eb="22">
      <t>リョウホウ</t>
    </rPh>
    <rPh sb="22" eb="24">
      <t>ガイロン</t>
    </rPh>
    <rPh sb="25" eb="26">
      <t>コウ</t>
    </rPh>
    <rPh sb="28" eb="29">
      <t>ザイ</t>
    </rPh>
    <rPh sb="30" eb="33">
      <t>フクサヨウ</t>
    </rPh>
    <rPh sb="33" eb="35">
      <t>ヒョウカ</t>
    </rPh>
    <rPh sb="36" eb="38">
      <t>タイサク</t>
    </rPh>
    <phoneticPr fontId="64"/>
  </si>
  <si>
    <t>WEB会議ツールによるオンライン開催</t>
    <rPh sb="3" eb="5">
      <t>カイギ</t>
    </rPh>
    <rPh sb="16" eb="18">
      <t>カイサイ</t>
    </rPh>
    <phoneticPr fontId="64"/>
  </si>
  <si>
    <t>戸塚原宿レジメンカフェ2020　抗がん剤レジメン各論①　主に消火器がんで使用されるレジメンについて</t>
    <rPh sb="0" eb="2">
      <t>トツカ</t>
    </rPh>
    <rPh sb="2" eb="4">
      <t>ハラジュク</t>
    </rPh>
    <rPh sb="16" eb="17">
      <t>コウ</t>
    </rPh>
    <rPh sb="19" eb="20">
      <t>ザイ</t>
    </rPh>
    <rPh sb="24" eb="26">
      <t>カクロン</t>
    </rPh>
    <rPh sb="28" eb="29">
      <t>オモ</t>
    </rPh>
    <rPh sb="30" eb="33">
      <t>ショウカキ</t>
    </rPh>
    <rPh sb="36" eb="38">
      <t>シヨウ</t>
    </rPh>
    <phoneticPr fontId="64"/>
  </si>
  <si>
    <t>第7回オンたまの会</t>
    <rPh sb="0" eb="1">
      <t>ダイ</t>
    </rPh>
    <rPh sb="2" eb="3">
      <t>カイ</t>
    </rPh>
    <rPh sb="8" eb="9">
      <t>カイ</t>
    </rPh>
    <phoneticPr fontId="64"/>
  </si>
  <si>
    <t>ZoomでのWEB配信＋会場参加</t>
    <rPh sb="9" eb="11">
      <t>ハイシン</t>
    </rPh>
    <rPh sb="12" eb="14">
      <t>カイジョウ</t>
    </rPh>
    <rPh sb="14" eb="16">
      <t>サンカ</t>
    </rPh>
    <phoneticPr fontId="64"/>
  </si>
  <si>
    <t>第8回オンたまの会</t>
    <rPh sb="0" eb="1">
      <t>ダイ</t>
    </rPh>
    <rPh sb="2" eb="3">
      <t>カイ</t>
    </rPh>
    <rPh sb="8" eb="9">
      <t>カイ</t>
    </rPh>
    <phoneticPr fontId="64"/>
  </si>
  <si>
    <t>福岡市薬剤師会、小野薬品工業株式会社、ブリストル・マイヤーズスクイブ株式会社、特定非営利活動法人 よりよい地域医療を応援する会</t>
    <rPh sb="0" eb="3">
      <t>フクオカシ</t>
    </rPh>
    <rPh sb="3" eb="6">
      <t>ヤクザイシ</t>
    </rPh>
    <rPh sb="6" eb="7">
      <t>カイ</t>
    </rPh>
    <rPh sb="8" eb="10">
      <t>オノ</t>
    </rPh>
    <rPh sb="10" eb="12">
      <t>ヤクヒン</t>
    </rPh>
    <rPh sb="12" eb="14">
      <t>コウギョウ</t>
    </rPh>
    <rPh sb="14" eb="18">
      <t>カブシキガイシャ</t>
    </rPh>
    <rPh sb="34" eb="38">
      <t>カブシキガイシャ</t>
    </rPh>
    <rPh sb="39" eb="41">
      <t>トクテイ</t>
    </rPh>
    <rPh sb="41" eb="44">
      <t>ヒエイリ</t>
    </rPh>
    <rPh sb="44" eb="46">
      <t>カツドウ</t>
    </rPh>
    <rPh sb="46" eb="48">
      <t>ホウジン</t>
    </rPh>
    <rPh sb="53" eb="55">
      <t>チイキ</t>
    </rPh>
    <rPh sb="55" eb="57">
      <t>イリョウ</t>
    </rPh>
    <rPh sb="58" eb="60">
      <t>オウエン</t>
    </rPh>
    <rPh sb="62" eb="63">
      <t>カイ</t>
    </rPh>
    <phoneticPr fontId="64"/>
  </si>
  <si>
    <t>Basic Study研修会～薬局でわかる！免疫チェックポイント阻害剤と免疫関連有害事象～</t>
    <rPh sb="11" eb="13">
      <t>ケンシュウ</t>
    </rPh>
    <rPh sb="13" eb="14">
      <t>カイ</t>
    </rPh>
    <rPh sb="15" eb="17">
      <t>ヤッキョク</t>
    </rPh>
    <rPh sb="22" eb="24">
      <t>メンエキ</t>
    </rPh>
    <rPh sb="32" eb="34">
      <t>ソガイ</t>
    </rPh>
    <rPh sb="34" eb="35">
      <t>ザイ</t>
    </rPh>
    <rPh sb="36" eb="38">
      <t>メンエキ</t>
    </rPh>
    <rPh sb="38" eb="40">
      <t>カンレン</t>
    </rPh>
    <rPh sb="40" eb="42">
      <t>ユウガイ</t>
    </rPh>
    <rPh sb="42" eb="44">
      <t>ジショウ</t>
    </rPh>
    <phoneticPr fontId="64"/>
  </si>
  <si>
    <t>20-138</t>
  </si>
  <si>
    <t>The 4th Team Science Oncology Workshop</t>
  </si>
  <si>
    <t>WEB配信＋昭和大学薬学部講義棟</t>
    <rPh sb="3" eb="5">
      <t>ハイシン</t>
    </rPh>
    <rPh sb="6" eb="8">
      <t>ショウワ</t>
    </rPh>
    <rPh sb="8" eb="10">
      <t>ダイガク</t>
    </rPh>
    <rPh sb="10" eb="13">
      <t>ヤクガクブ</t>
    </rPh>
    <rPh sb="13" eb="16">
      <t>コウギトウ</t>
    </rPh>
    <phoneticPr fontId="64"/>
  </si>
  <si>
    <t>2020/11/21～22</t>
    <phoneticPr fontId="2"/>
  </si>
  <si>
    <t>3日間全日参加で6単位？？？</t>
    <rPh sb="3" eb="5">
      <t>ゼンジツ</t>
    </rPh>
    <rPh sb="5" eb="7">
      <t>サンカ</t>
    </rPh>
    <rPh sb="9" eb="11">
      <t>タンイ</t>
    </rPh>
    <phoneticPr fontId="64"/>
  </si>
  <si>
    <t>Zoomによるオンライン開催</t>
    <rPh sb="12" eb="14">
      <t>カイサイ</t>
    </rPh>
    <phoneticPr fontId="64"/>
  </si>
  <si>
    <t>福岡大学病院　薬剤部</t>
    <rPh sb="0" eb="2">
      <t>フクオカ</t>
    </rPh>
    <rPh sb="2" eb="4">
      <t>ダイガク</t>
    </rPh>
    <rPh sb="4" eb="6">
      <t>ビョウイン</t>
    </rPh>
    <rPh sb="7" eb="9">
      <t>ヤクザイ</t>
    </rPh>
    <rPh sb="9" eb="10">
      <t>ブ</t>
    </rPh>
    <phoneticPr fontId="64"/>
  </si>
  <si>
    <t>七隈薬物療法セミナー～第15回病診薬連携の会～</t>
    <rPh sb="0" eb="2">
      <t>ナナクマ</t>
    </rPh>
    <rPh sb="2" eb="4">
      <t>ヤクブツ</t>
    </rPh>
    <rPh sb="4" eb="6">
      <t>リョウホウ</t>
    </rPh>
    <rPh sb="11" eb="12">
      <t>ダイ</t>
    </rPh>
    <rPh sb="14" eb="15">
      <t>カイ</t>
    </rPh>
    <rPh sb="15" eb="17">
      <t>ビョウシン</t>
    </rPh>
    <rPh sb="17" eb="18">
      <t>ヤク</t>
    </rPh>
    <rPh sb="18" eb="20">
      <t>レンケイ</t>
    </rPh>
    <rPh sb="21" eb="22">
      <t>カイ</t>
    </rPh>
    <phoneticPr fontId="64"/>
  </si>
  <si>
    <t>福岡大学病院　新館1階多目的室</t>
    <rPh sb="0" eb="2">
      <t>フクオカ</t>
    </rPh>
    <rPh sb="2" eb="4">
      <t>ダイガク</t>
    </rPh>
    <rPh sb="4" eb="6">
      <t>ビョウイン</t>
    </rPh>
    <rPh sb="7" eb="9">
      <t>シンカン</t>
    </rPh>
    <rPh sb="10" eb="11">
      <t>カイ</t>
    </rPh>
    <rPh sb="11" eb="14">
      <t>タモクテキ</t>
    </rPh>
    <rPh sb="14" eb="15">
      <t>シツ</t>
    </rPh>
    <phoneticPr fontId="64"/>
  </si>
  <si>
    <t>草加市薬剤師会</t>
    <rPh sb="0" eb="3">
      <t>ソウカシ</t>
    </rPh>
    <rPh sb="3" eb="6">
      <t>ヤクザイシ</t>
    </rPh>
    <rPh sb="6" eb="7">
      <t>カイ</t>
    </rPh>
    <phoneticPr fontId="64"/>
  </si>
  <si>
    <t>第28回　草加薬物療法研究会</t>
    <rPh sb="0" eb="1">
      <t>ダイ</t>
    </rPh>
    <rPh sb="3" eb="4">
      <t>カイ</t>
    </rPh>
    <rPh sb="5" eb="7">
      <t>ソウカ</t>
    </rPh>
    <rPh sb="7" eb="9">
      <t>ヤクブツ</t>
    </rPh>
    <rPh sb="9" eb="11">
      <t>リョウホウ</t>
    </rPh>
    <rPh sb="11" eb="14">
      <t>ケンキュウカイ</t>
    </rPh>
    <phoneticPr fontId="64"/>
  </si>
  <si>
    <t>札幌東区がん医療薬剤師研究会／札幌市医師会東区支部／札幌薬剤師会東支部／東和薬品株式会社</t>
    <rPh sb="15" eb="18">
      <t>サッポロシ</t>
    </rPh>
    <rPh sb="18" eb="21">
      <t>イシカイ</t>
    </rPh>
    <rPh sb="21" eb="23">
      <t>ヒガシク</t>
    </rPh>
    <rPh sb="23" eb="25">
      <t>シブ</t>
    </rPh>
    <rPh sb="26" eb="28">
      <t>サッポロ</t>
    </rPh>
    <rPh sb="28" eb="31">
      <t>ヤクザイシ</t>
    </rPh>
    <rPh sb="31" eb="32">
      <t>カイ</t>
    </rPh>
    <rPh sb="32" eb="33">
      <t>ヒガシ</t>
    </rPh>
    <rPh sb="33" eb="35">
      <t>シブ</t>
    </rPh>
    <rPh sb="36" eb="38">
      <t>トウワ</t>
    </rPh>
    <rPh sb="38" eb="40">
      <t>ヤクヒン</t>
    </rPh>
    <phoneticPr fontId="64"/>
  </si>
  <si>
    <t>札幌市東区医薬連携講演会</t>
    <rPh sb="0" eb="3">
      <t>サッポロシ</t>
    </rPh>
    <rPh sb="3" eb="5">
      <t>ヒガシク</t>
    </rPh>
    <rPh sb="5" eb="7">
      <t>イヤク</t>
    </rPh>
    <rPh sb="7" eb="9">
      <t>レンケイ</t>
    </rPh>
    <rPh sb="9" eb="12">
      <t>コウエンカイ</t>
    </rPh>
    <phoneticPr fontId="64"/>
  </si>
  <si>
    <t>TKPガーデンシティ札幌駅前からWEB配信</t>
    <rPh sb="10" eb="12">
      <t>サッポロ</t>
    </rPh>
    <rPh sb="12" eb="14">
      <t>エキマエ</t>
    </rPh>
    <rPh sb="19" eb="21">
      <t>ハイシン</t>
    </rPh>
    <phoneticPr fontId="64"/>
  </si>
  <si>
    <t>NPO法人東北臨床腫瘍研究会</t>
    <rPh sb="3" eb="5">
      <t>ホウジン</t>
    </rPh>
    <rPh sb="5" eb="7">
      <t>トウホク</t>
    </rPh>
    <rPh sb="7" eb="9">
      <t>リンショウ</t>
    </rPh>
    <rPh sb="9" eb="11">
      <t>シュヨウ</t>
    </rPh>
    <rPh sb="11" eb="14">
      <t>ケンキュウカイ</t>
    </rPh>
    <phoneticPr fontId="64"/>
  </si>
  <si>
    <t>第32回東北臨床腫瘍セミナー</t>
    <rPh sb="0" eb="1">
      <t>ダイ</t>
    </rPh>
    <rPh sb="3" eb="4">
      <t>カイ</t>
    </rPh>
    <rPh sb="4" eb="6">
      <t>トウホク</t>
    </rPh>
    <rPh sb="6" eb="8">
      <t>リンショウ</t>
    </rPh>
    <rPh sb="8" eb="10">
      <t>シュヨウ</t>
    </rPh>
    <phoneticPr fontId="64"/>
  </si>
  <si>
    <t>オンライン開催</t>
    <rPh sb="5" eb="7">
      <t>カイサイ</t>
    </rPh>
    <phoneticPr fontId="64"/>
  </si>
  <si>
    <t>南区勉強会～基礎から学ぶがんセミナー～</t>
    <rPh sb="0" eb="2">
      <t>ミナミク</t>
    </rPh>
    <rPh sb="2" eb="5">
      <t>ベンキョウカイ</t>
    </rPh>
    <rPh sb="6" eb="8">
      <t>キソ</t>
    </rPh>
    <rPh sb="10" eb="11">
      <t>マナ</t>
    </rPh>
    <phoneticPr fontId="64"/>
  </si>
  <si>
    <t>STLAP研究会</t>
    <rPh sb="5" eb="8">
      <t>ケンキュウカイ</t>
    </rPh>
    <phoneticPr fontId="64"/>
  </si>
  <si>
    <t>第1回 STLAP研究会（スカイツリーライン薬物療法研究会）</t>
    <rPh sb="0" eb="1">
      <t>ダイ</t>
    </rPh>
    <rPh sb="2" eb="3">
      <t>カイ</t>
    </rPh>
    <rPh sb="9" eb="12">
      <t>ケンキュウカイ</t>
    </rPh>
    <rPh sb="22" eb="24">
      <t>ヤクブツ</t>
    </rPh>
    <rPh sb="24" eb="26">
      <t>リョウホウ</t>
    </rPh>
    <rPh sb="26" eb="29">
      <t>ケンキュウカイ</t>
    </rPh>
    <phoneticPr fontId="64"/>
  </si>
  <si>
    <t>Zoomによるオンライン開催（LIVE)</t>
    <rPh sb="12" eb="14">
      <t>カイサイ</t>
    </rPh>
    <phoneticPr fontId="64"/>
  </si>
  <si>
    <t>北海道病院薬剤師会・室蘭病院薬剤師会・日本化薬株式会社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7">
      <t>ニホンカヤクカブシキガイシャ</t>
    </rPh>
    <phoneticPr fontId="64"/>
  </si>
  <si>
    <t>WEB配信＋製鉄記念室蘭病院　大講堂</t>
    <rPh sb="3" eb="5">
      <t>ハイシン</t>
    </rPh>
    <rPh sb="6" eb="8">
      <t>セイテツ</t>
    </rPh>
    <rPh sb="8" eb="10">
      <t>キネン</t>
    </rPh>
    <rPh sb="10" eb="12">
      <t>ムロラン</t>
    </rPh>
    <rPh sb="12" eb="14">
      <t>ビョウイン</t>
    </rPh>
    <rPh sb="15" eb="18">
      <t>ダイコウドウ</t>
    </rPh>
    <phoneticPr fontId="64"/>
  </si>
  <si>
    <t>第10回妊婦授乳婦・小児科領域研修会</t>
    <rPh sb="0" eb="1">
      <t>ダイ</t>
    </rPh>
    <rPh sb="3" eb="4">
      <t>カイ</t>
    </rPh>
    <rPh sb="4" eb="6">
      <t>ニンプ</t>
    </rPh>
    <rPh sb="6" eb="9">
      <t>ジュニュウフ</t>
    </rPh>
    <rPh sb="10" eb="13">
      <t>ショウニカ</t>
    </rPh>
    <rPh sb="13" eb="15">
      <t>リョウイキ</t>
    </rPh>
    <rPh sb="15" eb="18">
      <t>ケンシュウカイ</t>
    </rPh>
    <phoneticPr fontId="64"/>
  </si>
  <si>
    <t>第94回抗がん剤研修会</t>
    <rPh sb="0" eb="1">
      <t>ダイ</t>
    </rPh>
    <rPh sb="3" eb="4">
      <t>カイ</t>
    </rPh>
    <rPh sb="4" eb="5">
      <t>コウ</t>
    </rPh>
    <rPh sb="7" eb="8">
      <t>ザイ</t>
    </rPh>
    <rPh sb="8" eb="11">
      <t>ケンシュウカイ</t>
    </rPh>
    <phoneticPr fontId="64"/>
  </si>
  <si>
    <t>第一三共株式会社</t>
    <rPh sb="0" eb="8">
      <t>ダイイチサンキョウカブシキガイシャ</t>
    </rPh>
    <phoneticPr fontId="64"/>
  </si>
  <si>
    <t>Webによるオンデマンド配信</t>
    <rPh sb="12" eb="14">
      <t>ハイシン</t>
    </rPh>
    <phoneticPr fontId="64"/>
  </si>
  <si>
    <t>2021/2/15～2/28</t>
    <phoneticPr fontId="2"/>
  </si>
  <si>
    <t>令和3 年 北里大学病院薬剤部 がん薬物療法の均てん化勉強会　第1 回 がん薬物療法と抗がん剤の基礎知識（前編）</t>
    <rPh sb="0" eb="2">
      <t>レイワ</t>
    </rPh>
    <rPh sb="4" eb="5">
      <t>トシ</t>
    </rPh>
    <rPh sb="6" eb="8">
      <t>キタザト</t>
    </rPh>
    <rPh sb="8" eb="10">
      <t>ダイガク</t>
    </rPh>
    <rPh sb="10" eb="12">
      <t>ビョウイン</t>
    </rPh>
    <rPh sb="12" eb="14">
      <t>ヤクザイ</t>
    </rPh>
    <rPh sb="14" eb="15">
      <t>ブ</t>
    </rPh>
    <rPh sb="18" eb="20">
      <t>ヤクブツ</t>
    </rPh>
    <rPh sb="20" eb="22">
      <t>リョウホウ</t>
    </rPh>
    <rPh sb="23" eb="24">
      <t>キン</t>
    </rPh>
    <rPh sb="26" eb="27">
      <t>カ</t>
    </rPh>
    <rPh sb="27" eb="30">
      <t>ベンキョウカイ</t>
    </rPh>
    <rPh sb="31" eb="32">
      <t>ダイ</t>
    </rPh>
    <rPh sb="34" eb="35">
      <t>カイ</t>
    </rPh>
    <rPh sb="38" eb="40">
      <t>ヤクブツ</t>
    </rPh>
    <rPh sb="40" eb="42">
      <t>リョウホウ</t>
    </rPh>
    <rPh sb="43" eb="44">
      <t>コウ</t>
    </rPh>
    <rPh sb="46" eb="47">
      <t>ザイ</t>
    </rPh>
    <rPh sb="48" eb="50">
      <t>キソ</t>
    </rPh>
    <rPh sb="50" eb="52">
      <t>チシキ</t>
    </rPh>
    <rPh sb="53" eb="55">
      <t>ゼンペン</t>
    </rPh>
    <phoneticPr fontId="64"/>
  </si>
  <si>
    <t>北里大学病院　</t>
    <rPh sb="0" eb="6">
      <t>キタザトダイガクビョウイン</t>
    </rPh>
    <phoneticPr fontId="64"/>
  </si>
  <si>
    <t>第9回(公財)広島がんセミナー先端的がん薬物療法研究会　「がん個別化治療の展開－その2」</t>
    <rPh sb="0" eb="1">
      <t>ダイ</t>
    </rPh>
    <rPh sb="2" eb="3">
      <t>カイ</t>
    </rPh>
    <rPh sb="4" eb="6">
      <t>コウザイ</t>
    </rPh>
    <rPh sb="7" eb="9">
      <t>ヒロシマ</t>
    </rPh>
    <rPh sb="15" eb="18">
      <t>センタンテキ</t>
    </rPh>
    <rPh sb="20" eb="22">
      <t>ヤクブツ</t>
    </rPh>
    <rPh sb="22" eb="24">
      <t>リョウホウ</t>
    </rPh>
    <rPh sb="24" eb="27">
      <t>ケンキュウカイ</t>
    </rPh>
    <rPh sb="31" eb="34">
      <t>コベツカ</t>
    </rPh>
    <rPh sb="34" eb="36">
      <t>チリョウ</t>
    </rPh>
    <rPh sb="37" eb="39">
      <t>テンカイ</t>
    </rPh>
    <phoneticPr fontId="64"/>
  </si>
  <si>
    <t>戸塚原宿レジメンカフェ2020
抗がん剤レジメン各論③：主に膵癌・胆道癌で使⽤されるレジメンについて</t>
    <rPh sb="0" eb="1">
      <t>ト</t>
    </rPh>
    <rPh sb="1" eb="3">
      <t>ツカハラ</t>
    </rPh>
    <rPh sb="3" eb="4">
      <t>ジュク</t>
    </rPh>
    <rPh sb="16" eb="17">
      <t>コウ</t>
    </rPh>
    <rPh sb="19" eb="20">
      <t>ザイ</t>
    </rPh>
    <rPh sb="24" eb="26">
      <t>カクロン</t>
    </rPh>
    <rPh sb="28" eb="29">
      <t>オモ</t>
    </rPh>
    <rPh sb="30" eb="32">
      <t>スイガン</t>
    </rPh>
    <rPh sb="33" eb="35">
      <t>タンドウ</t>
    </rPh>
    <rPh sb="35" eb="36">
      <t>ガン</t>
    </rPh>
    <rPh sb="37" eb="38">
      <t>シ</t>
    </rPh>
    <phoneticPr fontId="64"/>
  </si>
  <si>
    <t>戸塚原宿レジメンカフェ2020
抗がん剤レジメン各論④：主に膵がん・大腸がんで使⽤されるレジメンについて</t>
    <rPh sb="0" eb="1">
      <t>ト</t>
    </rPh>
    <rPh sb="1" eb="3">
      <t>ツカハラ</t>
    </rPh>
    <rPh sb="3" eb="4">
      <t>ジュク</t>
    </rPh>
    <rPh sb="16" eb="17">
      <t>コウ</t>
    </rPh>
    <rPh sb="19" eb="20">
      <t>ザイ</t>
    </rPh>
    <rPh sb="24" eb="26">
      <t>カクロン</t>
    </rPh>
    <rPh sb="28" eb="29">
      <t>オモ</t>
    </rPh>
    <rPh sb="30" eb="31">
      <t>スイ</t>
    </rPh>
    <rPh sb="34" eb="36">
      <t>ダイチョウ</t>
    </rPh>
    <rPh sb="39" eb="40">
      <t>シ</t>
    </rPh>
    <phoneticPr fontId="64"/>
  </si>
  <si>
    <t>令和2年度　第1回がん薬物療法研修会「乳がんの診断と治療」</t>
    <rPh sb="0" eb="2">
      <t>レイワ</t>
    </rPh>
    <rPh sb="3" eb="5">
      <t>ネンド</t>
    </rPh>
    <rPh sb="6" eb="7">
      <t>ダイ</t>
    </rPh>
    <rPh sb="8" eb="9">
      <t>カイ</t>
    </rPh>
    <rPh sb="11" eb="13">
      <t>ヤクブツ</t>
    </rPh>
    <rPh sb="13" eb="15">
      <t>リョウホウ</t>
    </rPh>
    <rPh sb="15" eb="18">
      <t>ケンシュウカイ</t>
    </rPh>
    <rPh sb="19" eb="20">
      <t>ニュウ</t>
    </rPh>
    <rPh sb="23" eb="25">
      <t>シンダン</t>
    </rPh>
    <rPh sb="26" eb="28">
      <t>チリョウ</t>
    </rPh>
    <phoneticPr fontId="64"/>
  </si>
  <si>
    <t>令和2年度　第1回がん薬物療法研修会「がん疼痛治療」</t>
    <rPh sb="21" eb="23">
      <t>トウツウ</t>
    </rPh>
    <rPh sb="23" eb="25">
      <t>チリョウ</t>
    </rPh>
    <phoneticPr fontId="64"/>
  </si>
  <si>
    <t>令和2年度　第1回がん薬物療法研修会「大腸がんの診断と治療」</t>
    <rPh sb="19" eb="21">
      <t>ダイチョウ</t>
    </rPh>
    <rPh sb="24" eb="26">
      <t>シンダン</t>
    </rPh>
    <rPh sb="27" eb="29">
      <t>チリョウ</t>
    </rPh>
    <phoneticPr fontId="64"/>
  </si>
  <si>
    <t>令和2年度　第2回がん薬物療法研修会「肺がんの診断と治療」</t>
    <rPh sb="19" eb="20">
      <t>ハイ</t>
    </rPh>
    <rPh sb="23" eb="25">
      <t>シンダン</t>
    </rPh>
    <rPh sb="26" eb="28">
      <t>チリョウ</t>
    </rPh>
    <phoneticPr fontId="64"/>
  </si>
  <si>
    <t>令和2年度　第1回がん薬物療法研修会「胃がんの診断と治療」</t>
    <rPh sb="19" eb="20">
      <t>イ</t>
    </rPh>
    <rPh sb="23" eb="25">
      <t>シンダン</t>
    </rPh>
    <rPh sb="26" eb="28">
      <t>チリョウ</t>
    </rPh>
    <phoneticPr fontId="64"/>
  </si>
  <si>
    <t>令和2年度　第1回がん薬物療法研修会「肝胆膵がんの診断と治療」</t>
    <rPh sb="19" eb="22">
      <t>カンタンスイ</t>
    </rPh>
    <rPh sb="25" eb="27">
      <t>シンダン</t>
    </rPh>
    <rPh sb="28" eb="30">
      <t>チリョウ</t>
    </rPh>
    <phoneticPr fontId="64"/>
  </si>
  <si>
    <t>令和2年度　第2回がん薬物療法研修会「血液がんの診断と治療」</t>
    <rPh sb="19" eb="21">
      <t>ケツエキ</t>
    </rPh>
    <rPh sb="24" eb="26">
      <t>シンダン</t>
    </rPh>
    <rPh sb="27" eb="29">
      <t>チリョウ</t>
    </rPh>
    <phoneticPr fontId="64"/>
  </si>
  <si>
    <t>第9回オンたまの会</t>
    <rPh sb="0" eb="1">
      <t>ダイ</t>
    </rPh>
    <rPh sb="2" eb="3">
      <t>カイ</t>
    </rPh>
    <rPh sb="8" eb="9">
      <t>カイ</t>
    </rPh>
    <phoneticPr fontId="64"/>
  </si>
  <si>
    <t>Webex配信＋会場参加</t>
    <rPh sb="5" eb="7">
      <t>ハイシン</t>
    </rPh>
    <rPh sb="8" eb="10">
      <t>カイジョウ</t>
    </rPh>
    <rPh sb="10" eb="12">
      <t>サンカ</t>
    </rPh>
    <phoneticPr fontId="64"/>
  </si>
  <si>
    <t>第10回オンたまの会</t>
    <rPh sb="0" eb="1">
      <t>ダイ</t>
    </rPh>
    <rPh sb="3" eb="4">
      <t>カイ</t>
    </rPh>
    <rPh sb="9" eb="10">
      <t>カイ</t>
    </rPh>
    <phoneticPr fontId="64"/>
  </si>
  <si>
    <t>ハイブリッド開催（Zoom＋会場参加）</t>
    <rPh sb="6" eb="8">
      <t>カイサイ</t>
    </rPh>
    <rPh sb="14" eb="16">
      <t>カイジョウ</t>
    </rPh>
    <rPh sb="16" eb="18">
      <t>サンカ</t>
    </rPh>
    <phoneticPr fontId="64"/>
  </si>
  <si>
    <t>南区勉強会</t>
    <rPh sb="0" eb="2">
      <t>ミナミク</t>
    </rPh>
    <rPh sb="2" eb="5">
      <t>ベンキョウカイ</t>
    </rPh>
    <phoneticPr fontId="64"/>
  </si>
  <si>
    <t>Web会議ツール（Zoom)を用いたオンラインセミナー</t>
    <rPh sb="3" eb="5">
      <t>カイギ</t>
    </rPh>
    <rPh sb="15" eb="16">
      <t>モチ</t>
    </rPh>
    <phoneticPr fontId="64"/>
  </si>
  <si>
    <t>北海道医療大学薬剤師支援センター</t>
    <rPh sb="7" eb="10">
      <t>ヤクザイシ</t>
    </rPh>
    <rPh sb="10" eb="12">
      <t>シエン</t>
    </rPh>
    <phoneticPr fontId="64"/>
  </si>
  <si>
    <t>第95回抗がん剤研修会</t>
    <rPh sb="0" eb="1">
      <t>ダイ</t>
    </rPh>
    <rPh sb="3" eb="4">
      <t>カイ</t>
    </rPh>
    <rPh sb="4" eb="5">
      <t>コウ</t>
    </rPh>
    <rPh sb="7" eb="8">
      <t>ザイ</t>
    </rPh>
    <rPh sb="8" eb="11">
      <t>ケンシュウカイ</t>
    </rPh>
    <phoneticPr fontId="64"/>
  </si>
  <si>
    <t>集合およびWeb併用型</t>
  </si>
  <si>
    <t>地域がん医療連携の推進を担う薬剤師養成コース 第1回臨床がん医療講座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6" eb="28">
      <t>リンショウ</t>
    </rPh>
    <rPh sb="30" eb="32">
      <t>イリョウ</t>
    </rPh>
    <rPh sb="32" eb="34">
      <t>コウザ</t>
    </rPh>
    <phoneticPr fontId="64"/>
  </si>
  <si>
    <t>第3回STLAP研究会</t>
    <rPh sb="0" eb="1">
      <t>ダイ</t>
    </rPh>
    <rPh sb="2" eb="3">
      <t>カイ</t>
    </rPh>
    <rPh sb="8" eb="11">
      <t>ケンキュウカイ</t>
    </rPh>
    <phoneticPr fontId="64"/>
  </si>
  <si>
    <t>戸塚原宿レジメンカフェ2020（2021年3月第1回）</t>
    <rPh sb="0" eb="1">
      <t>ト</t>
    </rPh>
    <rPh sb="1" eb="3">
      <t>ツカハラ</t>
    </rPh>
    <rPh sb="3" eb="4">
      <t>ジュク</t>
    </rPh>
    <rPh sb="20" eb="21">
      <t>ネン</t>
    </rPh>
    <rPh sb="22" eb="23">
      <t>ガツ</t>
    </rPh>
    <rPh sb="23" eb="24">
      <t>ダイ</t>
    </rPh>
    <rPh sb="25" eb="26">
      <t>カイ</t>
    </rPh>
    <phoneticPr fontId="64"/>
  </si>
  <si>
    <t>戸塚原宿レジメンカフェ2020（2021年3月第2回）</t>
    <rPh sb="0" eb="1">
      <t>ト</t>
    </rPh>
    <rPh sb="1" eb="3">
      <t>ツカハラ</t>
    </rPh>
    <rPh sb="3" eb="4">
      <t>ジュク</t>
    </rPh>
    <rPh sb="20" eb="21">
      <t>ネン</t>
    </rPh>
    <rPh sb="22" eb="23">
      <t>ガツ</t>
    </rPh>
    <rPh sb="23" eb="24">
      <t>ダイ</t>
    </rPh>
    <rPh sb="25" eb="26">
      <t>カイ</t>
    </rPh>
    <phoneticPr fontId="64"/>
  </si>
  <si>
    <t>日本イーライリリー株式会社（ 共催： 愛知県病院薬剤師会）</t>
    <rPh sb="22" eb="24">
      <t>ビョウイン</t>
    </rPh>
    <rPh sb="24" eb="27">
      <t>ヤクザイシ</t>
    </rPh>
    <rPh sb="27" eb="28">
      <t>カイ</t>
    </rPh>
    <phoneticPr fontId="64"/>
  </si>
  <si>
    <t>第10回　尾張・三河泌尿器腫瘍研究会</t>
    <rPh sb="0" eb="1">
      <t>ダイ</t>
    </rPh>
    <rPh sb="3" eb="4">
      <t>カイ</t>
    </rPh>
    <rPh sb="5" eb="7">
      <t>オワリ</t>
    </rPh>
    <rPh sb="8" eb="10">
      <t>ミカワ</t>
    </rPh>
    <rPh sb="10" eb="13">
      <t>ヒニョウキ</t>
    </rPh>
    <rPh sb="13" eb="15">
      <t>シュヨウ</t>
    </rPh>
    <rPh sb="15" eb="18">
      <t>ケンキュウカイ</t>
    </rPh>
    <phoneticPr fontId="64"/>
  </si>
  <si>
    <t>2021年度 慶應義塾大学薬学部 公開講座　がんゲノム医療におけるチームアプローチと遺伝カウンセリング</t>
    <rPh sb="4" eb="6">
      <t>ネンド</t>
    </rPh>
    <rPh sb="7" eb="9">
      <t>ケイオウ</t>
    </rPh>
    <rPh sb="9" eb="11">
      <t>ギジュク</t>
    </rPh>
    <rPh sb="11" eb="13">
      <t>ダイガク</t>
    </rPh>
    <rPh sb="13" eb="16">
      <t>ヤクガクブ</t>
    </rPh>
    <rPh sb="17" eb="19">
      <t>コウカイ</t>
    </rPh>
    <rPh sb="19" eb="21">
      <t>コウザ</t>
    </rPh>
    <phoneticPr fontId="64"/>
  </si>
  <si>
    <t>2021年度 慶應義塾大学薬学部 公開講座　第1 回がんプロフェッショナル研修会</t>
    <rPh sb="4" eb="6">
      <t>ネンド</t>
    </rPh>
    <rPh sb="7" eb="9">
      <t>ケイオウ</t>
    </rPh>
    <rPh sb="9" eb="11">
      <t>ギジュク</t>
    </rPh>
    <rPh sb="11" eb="13">
      <t>ダイガク</t>
    </rPh>
    <rPh sb="13" eb="16">
      <t>ヤクガクブ</t>
    </rPh>
    <rPh sb="17" eb="19">
      <t>コウカイ</t>
    </rPh>
    <rPh sb="19" eb="21">
      <t>コウザ</t>
    </rPh>
    <phoneticPr fontId="64"/>
  </si>
  <si>
    <t>WEB 会議ツールによるオンライン開催</t>
    <rPh sb="4" eb="6">
      <t>カイギ</t>
    </rPh>
    <rPh sb="17" eb="19">
      <t>カイサイ</t>
    </rPh>
    <phoneticPr fontId="64"/>
  </si>
  <si>
    <t>バーチャル・ワークショップ　病院薬剤師と保険薬局薬剤師が一緒に学ぶ経口抗がん薬の薬薬連携</t>
    <rPh sb="42" eb="44">
      <t>レンケイ</t>
    </rPh>
    <phoneticPr fontId="64"/>
  </si>
  <si>
    <t>戸塚原宿レジメンカフェ2021</t>
    <rPh sb="0" eb="1">
      <t>ト</t>
    </rPh>
    <rPh sb="1" eb="3">
      <t>ツカハラ</t>
    </rPh>
    <rPh sb="3" eb="4">
      <t>ジュク</t>
    </rPh>
    <phoneticPr fontId="64"/>
  </si>
  <si>
    <t>オンデマンド配信</t>
    <rPh sb="6" eb="8">
      <t>ハイシン</t>
    </rPh>
    <phoneticPr fontId="64"/>
  </si>
  <si>
    <t>2021/5/29・30（一部ライブ配信）　会期：5/29～6/30</t>
    <rPh sb="13" eb="15">
      <t>イチブ</t>
    </rPh>
    <rPh sb="18" eb="20">
      <t>ハイシン</t>
    </rPh>
    <rPh sb="22" eb="24">
      <t>カイキ</t>
    </rPh>
    <phoneticPr fontId="2"/>
  </si>
  <si>
    <t>21-063</t>
  </si>
  <si>
    <t>第96 回 抗がん剤研修会</t>
    <rPh sb="0" eb="1">
      <t>ダイ</t>
    </rPh>
    <rPh sb="4" eb="5">
      <t>カイ</t>
    </rPh>
    <rPh sb="6" eb="7">
      <t>コウ</t>
    </rPh>
    <rPh sb="9" eb="10">
      <t>ザイ</t>
    </rPh>
    <rPh sb="10" eb="13">
      <t>ケンシュウカイ</t>
    </rPh>
    <phoneticPr fontId="64"/>
  </si>
  <si>
    <t>21-064</t>
  </si>
  <si>
    <t>一般社団法人福岡市薬剤師会、中外製薬株式会社
特定非営利活動法人 よりよい地域医療を応援する会</t>
    <rPh sb="0" eb="2">
      <t>イッパン</t>
    </rPh>
    <rPh sb="2" eb="4">
      <t>シャダン</t>
    </rPh>
    <rPh sb="4" eb="6">
      <t>ホウジン</t>
    </rPh>
    <rPh sb="6" eb="9">
      <t>フクオカシ</t>
    </rPh>
    <rPh sb="9" eb="12">
      <t>ヤクザイシ</t>
    </rPh>
    <rPh sb="12" eb="13">
      <t>カイ</t>
    </rPh>
    <rPh sb="14" eb="16">
      <t>チュウガイ</t>
    </rPh>
    <rPh sb="16" eb="18">
      <t>セイヤク</t>
    </rPh>
    <rPh sb="18" eb="22">
      <t>カブシキガイシャ</t>
    </rPh>
    <rPh sb="23" eb="25">
      <t>トクテイ</t>
    </rPh>
    <rPh sb="25" eb="28">
      <t>ヒエイリ</t>
    </rPh>
    <rPh sb="28" eb="30">
      <t>カツドウ</t>
    </rPh>
    <rPh sb="30" eb="32">
      <t>ホウジン</t>
    </rPh>
    <rPh sb="37" eb="39">
      <t>チイキ</t>
    </rPh>
    <rPh sb="39" eb="41">
      <t>イリョウ</t>
    </rPh>
    <rPh sb="42" eb="44">
      <t>オウエン</t>
    </rPh>
    <rPh sb="46" eb="47">
      <t>カイ</t>
    </rPh>
    <phoneticPr fontId="64"/>
  </si>
  <si>
    <t>Basic Study 研修会
irAE Management Basic Seminar for Community Pharmacists</t>
  </si>
  <si>
    <t>21-065</t>
  </si>
  <si>
    <t>第11回　オンたまの会</t>
    <rPh sb="0" eb="1">
      <t>ダイ</t>
    </rPh>
    <rPh sb="3" eb="4">
      <t>カイ</t>
    </rPh>
    <rPh sb="10" eb="11">
      <t>カイ</t>
    </rPh>
    <phoneticPr fontId="64"/>
  </si>
  <si>
    <t>21-066</t>
  </si>
  <si>
    <t>鎮痛薬・オピオイドペプチド研究会（JNRC）</t>
    <rPh sb="0" eb="3">
      <t>チンツウヤク</t>
    </rPh>
    <rPh sb="13" eb="16">
      <t>ケンキュウカイ</t>
    </rPh>
    <phoneticPr fontId="64"/>
  </si>
  <si>
    <t>第40回 鎮痛薬・オピオイドペプチドシンポジウム内
①教育講演「周術期オピオイドの光と影」
②特別講演1「がん医療における京⼤の新しい取り組み」</t>
    <rPh sb="0" eb="1">
      <t>ダイ</t>
    </rPh>
    <rPh sb="3" eb="4">
      <t>カイ</t>
    </rPh>
    <rPh sb="5" eb="8">
      <t>チンツウヤク</t>
    </rPh>
    <rPh sb="24" eb="25">
      <t>ナイ</t>
    </rPh>
    <rPh sb="27" eb="29">
      <t>キョウイク</t>
    </rPh>
    <rPh sb="29" eb="31">
      <t>コウエン</t>
    </rPh>
    <rPh sb="32" eb="35">
      <t>シュウジュツキ</t>
    </rPh>
    <rPh sb="41" eb="42">
      <t>ヒカリ</t>
    </rPh>
    <rPh sb="43" eb="44">
      <t>カゲ</t>
    </rPh>
    <rPh sb="47" eb="49">
      <t>トクベツ</t>
    </rPh>
    <rPh sb="49" eb="51">
      <t>コウエン</t>
    </rPh>
    <rPh sb="55" eb="57">
      <t>イリョウ</t>
    </rPh>
    <rPh sb="61" eb="62">
      <t>キョウ</t>
    </rPh>
    <rPh sb="64" eb="65">
      <t>アタラ</t>
    </rPh>
    <rPh sb="67" eb="68">
      <t>ト</t>
    </rPh>
    <rPh sb="69" eb="70">
      <t>ク</t>
    </rPh>
    <phoneticPr fontId="64"/>
  </si>
  <si>
    <t>2021/9/4～9/5</t>
    <phoneticPr fontId="2"/>
  </si>
  <si>
    <t>21-067</t>
  </si>
  <si>
    <t>第33回東北臨床腫瘍セミナー</t>
    <rPh sb="0" eb="1">
      <t>ダイ</t>
    </rPh>
    <rPh sb="3" eb="4">
      <t>カイ</t>
    </rPh>
    <rPh sb="4" eb="6">
      <t>トウホク</t>
    </rPh>
    <rPh sb="6" eb="8">
      <t>リンショウ</t>
    </rPh>
    <rPh sb="8" eb="10">
      <t>シュヨウ</t>
    </rPh>
    <phoneticPr fontId="64"/>
  </si>
  <si>
    <t>Web配信</t>
    <rPh sb="3" eb="5">
      <t>ハイシン</t>
    </rPh>
    <phoneticPr fontId="64"/>
  </si>
  <si>
    <t>21-068</t>
  </si>
  <si>
    <t>第55回 福岡県病院薬剤師会 オンコロジー研修会</t>
    <rPh sb="0" eb="1">
      <t>ダイ</t>
    </rPh>
    <rPh sb="3" eb="4">
      <t>カイ</t>
    </rPh>
    <rPh sb="5" eb="8">
      <t>フクオカケン</t>
    </rPh>
    <rPh sb="8" eb="10">
      <t>ビョウイン</t>
    </rPh>
    <rPh sb="10" eb="13">
      <t>ヤクザイシ</t>
    </rPh>
    <rPh sb="13" eb="14">
      <t>カイ</t>
    </rPh>
    <rPh sb="21" eb="24">
      <t>ケンシュウカイ</t>
    </rPh>
    <phoneticPr fontId="64"/>
  </si>
  <si>
    <t>21-069</t>
  </si>
  <si>
    <t>北海道病院薬剤師会、室蘭病院薬剤師会、東和薬品株式会社</t>
  </si>
  <si>
    <t>令和3年度 第1回室蘭がんセミナー</t>
  </si>
  <si>
    <t>21-070</t>
  </si>
  <si>
    <t>第37回がん治療研修会</t>
  </si>
  <si>
    <t>21-071</t>
  </si>
  <si>
    <t>令和3年度 第1回がん・緩和セミナー</t>
  </si>
  <si>
    <t>21-072</t>
  </si>
  <si>
    <t>札幌東区がん医療薬剤師研究会　第5回勉強会</t>
  </si>
  <si>
    <t>21-073</t>
  </si>
  <si>
    <t>国立病院機構横浜医療センター薬剤部</t>
  </si>
  <si>
    <t>21-074</t>
  </si>
  <si>
    <t>21-075</t>
  </si>
  <si>
    <t>21-076</t>
  </si>
  <si>
    <t>福岡オンコロジー病診薬連携研究会</t>
  </si>
  <si>
    <t>第7回福岡オンコロジー病診薬連携研究会</t>
  </si>
  <si>
    <t>21-077</t>
  </si>
  <si>
    <t>第5回　なかつ広域がん化学療法学びのすすめ</t>
    <rPh sb="0" eb="1">
      <t>ダイ</t>
    </rPh>
    <rPh sb="2" eb="3">
      <t>カイ</t>
    </rPh>
    <rPh sb="7" eb="9">
      <t>コウイキ</t>
    </rPh>
    <rPh sb="11" eb="13">
      <t>カガク</t>
    </rPh>
    <rPh sb="13" eb="15">
      <t>リョウホウ</t>
    </rPh>
    <rPh sb="15" eb="16">
      <t>マナ</t>
    </rPh>
    <phoneticPr fontId="64"/>
  </si>
  <si>
    <t>21-078</t>
  </si>
  <si>
    <t>第97 回 抗がん剤研修会</t>
    <rPh sb="0" eb="1">
      <t>ダイ</t>
    </rPh>
    <rPh sb="4" eb="5">
      <t>カイ</t>
    </rPh>
    <rPh sb="6" eb="7">
      <t>コウ</t>
    </rPh>
    <rPh sb="9" eb="10">
      <t>ザイ</t>
    </rPh>
    <rPh sb="10" eb="13">
      <t>ケンシュウカイ</t>
    </rPh>
    <phoneticPr fontId="64"/>
  </si>
  <si>
    <t>21-079</t>
  </si>
  <si>
    <t>第一三共株式会社</t>
  </si>
  <si>
    <t>コロナ時代の緩和ケア</t>
  </si>
  <si>
    <t>21-080</t>
  </si>
  <si>
    <t>北里大学病院　薬剤部</t>
  </si>
  <si>
    <t>令和3年度　第１回　北里大学病院薬剤部　がん薬物療法の均てん化勉強会 がん薬物療法と抗がん剤の基礎知識（前編）</t>
  </si>
  <si>
    <t>北里大学病院
〒252-0375　神奈川県相模原市南区北里1-15-1</t>
  </si>
  <si>
    <t>21-081</t>
  </si>
  <si>
    <t>令和3年度　第１回　北里大学病院薬剤部　がん薬物療法の均てん化勉強会 がん薬物療法と抗がん剤の基礎知識（後編）</t>
  </si>
  <si>
    <t>21-082</t>
  </si>
  <si>
    <t>令和3年度　第１回　北里大学病院薬剤部　がん薬物療法の均てん化勉強会　抗がん剤調製時の注意と曝露対策</t>
  </si>
  <si>
    <t>21-083</t>
  </si>
  <si>
    <t>令和3年度　第１回　北里大学病院薬剤部　がん薬物療法の均てん化勉強会　症状から診る抗がん剤の副作用とその対策（前編）</t>
  </si>
  <si>
    <t>21-084</t>
  </si>
  <si>
    <t>令和3年度　第１回　北里大学病院薬剤部　がん薬物療法の均てん化勉強会　症状から診る抗がん剤の副作用とその対策（後編）</t>
  </si>
  <si>
    <t>21-085</t>
  </si>
  <si>
    <t>令和3年度　第１回　北里大学病院薬剤部　がん薬物療法の均てん化勉強会　症例報告の基本とがんの薬学管理の一例</t>
  </si>
  <si>
    <t>21-086</t>
  </si>
  <si>
    <t>令和3年度　第１回　北里大学病院薬剤部　がん薬物療法の均てん化勉強会　緩和・疼痛ケアの高度薬学管理（概論）</t>
  </si>
  <si>
    <t>21-087</t>
  </si>
  <si>
    <t>令和3年度　第１回　北里大学病院薬剤部　がん薬物療法の均てん化勉強会　緩和・疼痛ケアの高度薬学管理（各論）</t>
  </si>
  <si>
    <t>21-088</t>
  </si>
  <si>
    <t>令和3年度　第１回　北里大学病院薬剤部　がん薬物療法の均てん化勉強会　外来がん治療認定薬剤師が薬薬連携で果たす役割</t>
  </si>
  <si>
    <t>21-089</t>
  </si>
  <si>
    <t>令和3年度　第１回　北里大学病院薬剤部　がん薬物療法の均てん化勉強会　外来化学療法の薬学管理と症例報告</t>
  </si>
  <si>
    <t>21-090</t>
  </si>
  <si>
    <t>令和3年度 第1回大分県病院薬剤師会オンコロジー研修会</t>
  </si>
  <si>
    <t>21-091</t>
  </si>
  <si>
    <t>誰でもわかる！抗がん剤の基礎 連続講座第3回 -アルキル化薬-</t>
    <rPh sb="21" eb="22">
      <t>カイ</t>
    </rPh>
    <phoneticPr fontId="64"/>
  </si>
  <si>
    <t>21-092</t>
  </si>
  <si>
    <t>沖縄県薬剤師会、沖縄県病院薬剤師会、第一三共株式会社</t>
  </si>
  <si>
    <t>第7回 薬剤師スキルアップセミナー</t>
    <rPh sb="0" eb="1">
      <t>ダイ</t>
    </rPh>
    <rPh sb="2" eb="3">
      <t>カイ</t>
    </rPh>
    <rPh sb="4" eb="7">
      <t>ヤクザイシ</t>
    </rPh>
    <phoneticPr fontId="64"/>
  </si>
  <si>
    <t>21-093</t>
  </si>
  <si>
    <t>第10回　がん専門部会講習会</t>
  </si>
  <si>
    <t>21-094</t>
  </si>
  <si>
    <t>埼玉県立がんセンター　薬剤部</t>
  </si>
  <si>
    <t>第11回　埼玉県立がんセンター がん薬薬連携シンポジウム</t>
  </si>
  <si>
    <t>会場名：埼玉県立がんセンター　講堂
住所：埼玉県北足立郡伊奈町大字小室７８０
電話：048-722-1111</t>
  </si>
  <si>
    <t>21-095</t>
  </si>
  <si>
    <t>バーチャル・ワークショップin Saitama
病院薬剤師と保険薬局薬剤師が一緒に学ぶ経口抗がん薬の薬薬連携</t>
  </si>
  <si>
    <t>21-096</t>
  </si>
  <si>
    <t>バーチャル・ワークショップin North Japan
病院薬剤師と保険薬局薬剤師が一緒に学ぶ経口抗がん薬の薬薬連携</t>
  </si>
  <si>
    <t>21-097</t>
  </si>
  <si>
    <t>2021年度 慶應義塾大学薬学部公開講座　第2回がんプロフェッショナル研修会</t>
  </si>
  <si>
    <t>慶應義塾大学 芝共立キャンパス
〒105-8512 東京都港区芝公園1-5-30 03-5400-2498</t>
  </si>
  <si>
    <t>21-098</t>
  </si>
  <si>
    <t>国立国際医療研究センター病院乳腺・腫瘍内科</t>
  </si>
  <si>
    <t>国立国際医療研究センター病院腫瘍内科セミナー</t>
  </si>
  <si>
    <t>21-099</t>
  </si>
  <si>
    <t>第8回STLAP研究会</t>
  </si>
  <si>
    <t>21-100</t>
  </si>
  <si>
    <t>北海道病院薬剤師会、室蘭病院薬剤師会、第一三共株式会社</t>
  </si>
  <si>
    <t>令和3年度　第2回室蘭がんセミナー</t>
    <rPh sb="0" eb="2">
      <t>レイワ</t>
    </rPh>
    <rPh sb="3" eb="5">
      <t>ネンド</t>
    </rPh>
    <rPh sb="6" eb="7">
      <t>ダイ</t>
    </rPh>
    <rPh sb="8" eb="9">
      <t>カイ</t>
    </rPh>
    <rPh sb="9" eb="11">
      <t>ムロラン</t>
    </rPh>
    <phoneticPr fontId="64"/>
  </si>
  <si>
    <t>21-101</t>
  </si>
  <si>
    <t>日本臨床腫瘍薬学会渉外委員会サイコオンコロジー学会合同事業小委員会</t>
  </si>
  <si>
    <t>がん診療に携わる薬剤師のための精神心理的ケア研修会</t>
  </si>
  <si>
    <t>21-102</t>
  </si>
  <si>
    <t>松山大学大学院医療薬学研究科　がんプロ第8 回公開講座松山大学薬学部　第 22 回卒後教育講座　</t>
  </si>
  <si>
    <t>21-103</t>
  </si>
  <si>
    <t>五稜郭薬薬連携Webセミナー</t>
  </si>
  <si>
    <t>21-104</t>
  </si>
  <si>
    <t>一般社団法人　鹿児島県病院薬剤師会</t>
  </si>
  <si>
    <t>第42回がん薬物療法対策講習会</t>
    <rPh sb="0" eb="1">
      <t>ダイ</t>
    </rPh>
    <rPh sb="3" eb="4">
      <t>カイ</t>
    </rPh>
    <rPh sb="6" eb="8">
      <t>ヤクブツ</t>
    </rPh>
    <rPh sb="8" eb="10">
      <t>リョウホウ</t>
    </rPh>
    <rPh sb="10" eb="12">
      <t>タイサク</t>
    </rPh>
    <rPh sb="12" eb="15">
      <t>コウシュウカイ</t>
    </rPh>
    <phoneticPr fontId="64"/>
  </si>
  <si>
    <t>21-106</t>
  </si>
  <si>
    <t>戸塚原宿レジメンカフェ2021</t>
  </si>
  <si>
    <t>21-107</t>
  </si>
  <si>
    <t>21-108</t>
  </si>
  <si>
    <t>市立札幌病院　外来化学療法センター運営委員会</t>
  </si>
  <si>
    <t>令和３年度　第２回　市立札幌病院　外来化学療法センター研修会</t>
  </si>
  <si>
    <t>集合およびWeb併用型
市立札幌病院　講堂
北海道札幌市中央区北11条西13丁目1-1
011-726-2211</t>
  </si>
  <si>
    <t>21-109</t>
  </si>
  <si>
    <t>第38回がん治療研修会</t>
  </si>
  <si>
    <t>21-110</t>
  </si>
  <si>
    <t>第56回福岡県病院薬剤師会オンコロジー研修会</t>
    <rPh sb="0" eb="1">
      <t>ダイ</t>
    </rPh>
    <rPh sb="3" eb="4">
      <t>カイ</t>
    </rPh>
    <rPh sb="4" eb="6">
      <t>フクオカ</t>
    </rPh>
    <rPh sb="6" eb="7">
      <t>ケン</t>
    </rPh>
    <rPh sb="7" eb="9">
      <t>ビョウイン</t>
    </rPh>
    <rPh sb="9" eb="12">
      <t>ヤクザイシ</t>
    </rPh>
    <rPh sb="12" eb="13">
      <t>カイ</t>
    </rPh>
    <rPh sb="19" eb="22">
      <t>ケンシュウカイ</t>
    </rPh>
    <phoneticPr fontId="64"/>
  </si>
  <si>
    <t>21-111</t>
  </si>
  <si>
    <t>共催　Oncology Forum Hiroshima/中外製薬株式会社</t>
  </si>
  <si>
    <t>21-112</t>
  </si>
  <si>
    <t>(一社)広島県病院薬剤師会／専門薬剤師委員会（がん・緩和）</t>
  </si>
  <si>
    <t>第15回　広島がん薬物療法セミナー（基礎コース）</t>
  </si>
  <si>
    <t>集合およびWeb併用型
広島コンベンションホール 2階メインホール2A
広島市東区二葉の里3丁目5番4号　広テレビル</t>
  </si>
  <si>
    <t>21-113</t>
  </si>
  <si>
    <t>北海道病院薬剤師会、室蘭病院薬剤師会、中外製薬株式会社</t>
  </si>
  <si>
    <t>令和3年度　第3回室蘭がんセミナー</t>
    <rPh sb="0" eb="2">
      <t>レイワ</t>
    </rPh>
    <rPh sb="3" eb="5">
      <t>ネンド</t>
    </rPh>
    <rPh sb="6" eb="7">
      <t>ダイ</t>
    </rPh>
    <rPh sb="8" eb="9">
      <t>カイ</t>
    </rPh>
    <rPh sb="9" eb="11">
      <t>ムロラン</t>
    </rPh>
    <phoneticPr fontId="64"/>
  </si>
  <si>
    <t>21-114</t>
  </si>
  <si>
    <t>21-115</t>
  </si>
  <si>
    <t>第34回東北臨床腫瘍セミナー</t>
    <rPh sb="0" eb="1">
      <t>ダイ</t>
    </rPh>
    <rPh sb="3" eb="4">
      <t>カイ</t>
    </rPh>
    <rPh sb="4" eb="6">
      <t>トウホク</t>
    </rPh>
    <rPh sb="6" eb="8">
      <t>リンショウ</t>
    </rPh>
    <rPh sb="8" eb="10">
      <t>シュヨウ</t>
    </rPh>
    <phoneticPr fontId="64"/>
  </si>
  <si>
    <t>21-116</t>
  </si>
  <si>
    <t>第98回抗がん剤研修会</t>
    <rPh sb="0" eb="1">
      <t>ダイ</t>
    </rPh>
    <rPh sb="3" eb="4">
      <t>カイ</t>
    </rPh>
    <rPh sb="4" eb="5">
      <t>コウ</t>
    </rPh>
    <rPh sb="7" eb="8">
      <t>ザイ</t>
    </rPh>
    <rPh sb="8" eb="11">
      <t>ケンシュウカイ</t>
    </rPh>
    <phoneticPr fontId="64"/>
  </si>
  <si>
    <t>21-117</t>
  </si>
  <si>
    <t>広島県病院薬剤師会東支部　第11回がんセミナー</t>
  </si>
  <si>
    <t>21-118</t>
  </si>
  <si>
    <t>一般社団法人福岡市薬剤師会、MSD 株式会社
特定非営利活動法人よりよい地域医療を応援する会</t>
    <rPh sb="0" eb="2">
      <t>イッパン</t>
    </rPh>
    <rPh sb="2" eb="4">
      <t>シャダン</t>
    </rPh>
    <rPh sb="4" eb="6">
      <t>ホウジン</t>
    </rPh>
    <rPh sb="6" eb="9">
      <t>フクオカシ</t>
    </rPh>
    <rPh sb="9" eb="12">
      <t>ヤクザイシ</t>
    </rPh>
    <rPh sb="12" eb="13">
      <t>カイ</t>
    </rPh>
    <rPh sb="18" eb="22">
      <t>カブシキガイシャ</t>
    </rPh>
    <rPh sb="23" eb="25">
      <t>トクテイ</t>
    </rPh>
    <rPh sb="25" eb="28">
      <t>ヒエイリ</t>
    </rPh>
    <rPh sb="28" eb="30">
      <t>カツドウ</t>
    </rPh>
    <rPh sb="30" eb="32">
      <t>ホウジン</t>
    </rPh>
    <rPh sb="36" eb="38">
      <t>チイキ</t>
    </rPh>
    <rPh sb="38" eb="40">
      <t>イリョウ</t>
    </rPh>
    <rPh sb="41" eb="43">
      <t>オウエン</t>
    </rPh>
    <rPh sb="45" eb="46">
      <t>カイ</t>
    </rPh>
    <phoneticPr fontId="64"/>
  </si>
  <si>
    <t>Basic Study 研修会 irAE Management Basic Seminar for Community Pharmacists</t>
  </si>
  <si>
    <t>集合型</t>
    <rPh sb="0" eb="3">
      <t>シュウゴウガタ</t>
    </rPh>
    <phoneticPr fontId="64"/>
  </si>
  <si>
    <t>21-119</t>
  </si>
  <si>
    <t>第12回オンたまの会</t>
    <rPh sb="0" eb="1">
      <t>ダイ</t>
    </rPh>
    <rPh sb="3" eb="4">
      <t>カイ</t>
    </rPh>
    <rPh sb="9" eb="10">
      <t>カイ</t>
    </rPh>
    <phoneticPr fontId="64"/>
  </si>
  <si>
    <t>22-001</t>
    <phoneticPr fontId="2"/>
  </si>
  <si>
    <t>WEB 会議ツールによるオンライン開催</t>
    <rPh sb="4" eb="6">
      <t>カイギ</t>
    </rPh>
    <rPh sb="17" eb="19">
      <t>カイサイ</t>
    </rPh>
    <phoneticPr fontId="45"/>
  </si>
  <si>
    <t>22-002</t>
    <phoneticPr fontId="2"/>
  </si>
  <si>
    <t>22-003</t>
    <phoneticPr fontId="2"/>
  </si>
  <si>
    <t>公益財団法人広島がんセミナー</t>
  </si>
  <si>
    <t>第10回公益財団法人広島がんセミナー先端的がん薬物療法研究会</t>
  </si>
  <si>
    <t>22-004</t>
    <phoneticPr fontId="2"/>
  </si>
  <si>
    <t>地域がん医療連携の推進を担う薬剤師養成コース 第1回臨床がん医療講座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6" eb="28">
      <t>リンショウ</t>
    </rPh>
    <rPh sb="30" eb="32">
      <t>イリョウ</t>
    </rPh>
    <rPh sb="32" eb="34">
      <t>コウザ</t>
    </rPh>
    <phoneticPr fontId="45"/>
  </si>
  <si>
    <t>Web配信</t>
    <rPh sb="3" eb="5">
      <t>ハイシン</t>
    </rPh>
    <phoneticPr fontId="45"/>
  </si>
  <si>
    <t>22-005</t>
  </si>
  <si>
    <t>令和3年度　第2回　北里大学病院薬剤部　がん薬物療法の均てん化勉強会 がん薬物療法と抗がん剤の基礎知識（前編）</t>
  </si>
  <si>
    <t>北里大学病院
〒252-0375　神奈川県相模原市南区北里1-15-1
042-778-8483</t>
  </si>
  <si>
    <t>22-006</t>
  </si>
  <si>
    <t>令和3年度　第2回　北里大学病院薬剤部　がん薬物療法の均てん化勉強会 がん薬物療法と抗がん剤の基礎知識（後編）</t>
  </si>
  <si>
    <t>22-007</t>
  </si>
  <si>
    <t>令和3年度　第2回　北里大学病院薬剤部　がん薬物療法の均てん化勉強会　抗がん剤調製時の注意と曝露対策</t>
  </si>
  <si>
    <t>22-008</t>
  </si>
  <si>
    <t>令和3年度　第2回　北里大学病院薬剤部　がん薬物療法の均てん化勉強会　症状から診る抗がん剤の副作用とその対策（前編）</t>
  </si>
  <si>
    <t>22-009</t>
  </si>
  <si>
    <t>令和3年度　第2回　北里大学病院薬剤部　がん薬物療法の均てん化勉強会　症状から診る抗がん剤の副作用とその対策（後編）</t>
  </si>
  <si>
    <t>22-010</t>
  </si>
  <si>
    <t>令和3年度　第2回　北里大学病院薬剤部　がん薬物療法の均てん化勉強会　症例報告の基本とがんの薬学管理の一例</t>
  </si>
  <si>
    <t>22-011</t>
  </si>
  <si>
    <t>令和3年度　第2回　北里大学病院薬剤部　がん薬物療法の均てん化勉強会　緩和・疼痛ケアの高度薬学管理（概論）</t>
  </si>
  <si>
    <t>22-012</t>
  </si>
  <si>
    <t>令和3年度　第2回　北里大学病院薬剤部　がん薬物療法の均てん化勉強会　緩和・疼痛ケアの高度薬学管理（各論）</t>
  </si>
  <si>
    <t>22-013</t>
  </si>
  <si>
    <t>令和3年度　第2回　北里大学病院薬剤部　がん薬物療法の均てん化勉強会　外来化学療法の薬学管理と症例報告①</t>
  </si>
  <si>
    <t>22-014</t>
  </si>
  <si>
    <t>令和3年度　第2回　北里大学病院薬剤部　がん薬物療法の均てん化勉強会　外来化学療法の薬学管理と症例報告②</t>
  </si>
  <si>
    <t>22-015</t>
  </si>
  <si>
    <t>令和3年度 第2回大分県病院薬剤師会オンコロジー研修会</t>
  </si>
  <si>
    <t>22-016</t>
  </si>
  <si>
    <t>尾張三河泌尿器腫瘍研究会</t>
  </si>
  <si>
    <t>第11回　尾張三河泌尿器腫瘍研究会</t>
    <rPh sb="0" eb="1">
      <t>ダイ</t>
    </rPh>
    <rPh sb="3" eb="4">
      <t>カイ</t>
    </rPh>
    <rPh sb="5" eb="7">
      <t>オワリ</t>
    </rPh>
    <rPh sb="7" eb="9">
      <t>ミカワ</t>
    </rPh>
    <rPh sb="9" eb="12">
      <t>ヒニョウキ</t>
    </rPh>
    <rPh sb="12" eb="14">
      <t>シュヨウ</t>
    </rPh>
    <rPh sb="14" eb="17">
      <t>ケンキュウカイ</t>
    </rPh>
    <phoneticPr fontId="45"/>
  </si>
  <si>
    <t>ヒルトン名古屋　竹林の間/名古屋市中区栄1－3－3/052-212-1111</t>
  </si>
  <si>
    <t>22-017</t>
  </si>
  <si>
    <t>一般社団法人　埼玉県病院薬剤師会　</t>
    <rPh sb="0" eb="2">
      <t>イッパン</t>
    </rPh>
    <rPh sb="2" eb="4">
      <t>シャダン</t>
    </rPh>
    <rPh sb="4" eb="6">
      <t>ホウジン</t>
    </rPh>
    <rPh sb="7" eb="10">
      <t>サイタマケン</t>
    </rPh>
    <rPh sb="10" eb="12">
      <t>ビョウイン</t>
    </rPh>
    <rPh sb="12" eb="15">
      <t>ヤクザイシ</t>
    </rPh>
    <rPh sb="15" eb="16">
      <t>カイ</t>
    </rPh>
    <phoneticPr fontId="45"/>
  </si>
  <si>
    <t>第99 回抗がん剤研修会</t>
    <rPh sb="0" eb="1">
      <t>ダイ</t>
    </rPh>
    <rPh sb="4" eb="5">
      <t>カイ</t>
    </rPh>
    <rPh sb="5" eb="6">
      <t>コウ</t>
    </rPh>
    <rPh sb="8" eb="9">
      <t>ザイ</t>
    </rPh>
    <rPh sb="9" eb="12">
      <t>ケンシュウカイ</t>
    </rPh>
    <phoneticPr fontId="45"/>
  </si>
  <si>
    <t>22-019</t>
  </si>
  <si>
    <t>南区勉強会</t>
    <rPh sb="0" eb="2">
      <t>ミナミク</t>
    </rPh>
    <rPh sb="2" eb="5">
      <t>ベンキョウカイ</t>
    </rPh>
    <phoneticPr fontId="45"/>
  </si>
  <si>
    <t>22-020</t>
  </si>
  <si>
    <t>福岡オンコロジー病診薬連携研究会
特定非営利活動法人 よりよい地域医療を応援する会</t>
  </si>
  <si>
    <t>第8回福岡オンコロジー病診薬連携研究会</t>
  </si>
  <si>
    <t>22-021</t>
  </si>
  <si>
    <t>戸塚原宿レジメンカフェ2021</t>
    <rPh sb="0" eb="1">
      <t>ト</t>
    </rPh>
    <rPh sb="1" eb="3">
      <t>ツカハラ</t>
    </rPh>
    <rPh sb="3" eb="4">
      <t>ジュク</t>
    </rPh>
    <phoneticPr fontId="45"/>
  </si>
  <si>
    <t>22-022</t>
  </si>
  <si>
    <t>地域がん医療連携の推進を担う薬剤師養成コース　がん薬物療法研究討論会</t>
  </si>
  <si>
    <t>Web配信</t>
  </si>
  <si>
    <t>22-023</t>
  </si>
  <si>
    <t>県南・県西がん専門認定薬剤師セミナー</t>
  </si>
  <si>
    <t>第10回県南・県西がん専門認定薬剤師セミナー</t>
  </si>
  <si>
    <t>22-024</t>
  </si>
  <si>
    <t>一般社団法人　鹿児島県病院薬剤師会→第12回九州山口薬学会ファーマシューティカルケアシンポジウム</t>
  </si>
  <si>
    <t>第12回九州山口薬学会ファーマシューティカルケアシンポジウム（シンポジウム1）</t>
    <rPh sb="0" eb="1">
      <t>ダイ</t>
    </rPh>
    <rPh sb="3" eb="4">
      <t>カイ</t>
    </rPh>
    <rPh sb="4" eb="6">
      <t>キュウシュウ</t>
    </rPh>
    <rPh sb="6" eb="8">
      <t>ヤマグチ</t>
    </rPh>
    <rPh sb="8" eb="9">
      <t>ヤク</t>
    </rPh>
    <rPh sb="9" eb="11">
      <t>ガッカイ</t>
    </rPh>
    <phoneticPr fontId="45"/>
  </si>
  <si>
    <t>会場：川商ホール（鹿児島市民文化ホール）
住所：〒890-0062　鹿児島県鹿児島市与次郎2丁目3番1号
電話：099-257-8111</t>
    <rPh sb="0" eb="2">
      <t>カイジョウ</t>
    </rPh>
    <rPh sb="3" eb="5">
      <t>カワショウ</t>
    </rPh>
    <rPh sb="9" eb="14">
      <t>カゴシマシミン</t>
    </rPh>
    <rPh sb="14" eb="16">
      <t>ブンカ</t>
    </rPh>
    <rPh sb="21" eb="23">
      <t>ジュウショ</t>
    </rPh>
    <rPh sb="34" eb="38">
      <t>カゴシマケン</t>
    </rPh>
    <rPh sb="38" eb="42">
      <t>カゴシマシ</t>
    </rPh>
    <rPh sb="42" eb="43">
      <t>ヨ</t>
    </rPh>
    <rPh sb="43" eb="45">
      <t>ジロウ</t>
    </rPh>
    <rPh sb="46" eb="48">
      <t>チョウメ</t>
    </rPh>
    <rPh sb="49" eb="50">
      <t>バン</t>
    </rPh>
    <rPh sb="51" eb="52">
      <t>ゴウ</t>
    </rPh>
    <rPh sb="53" eb="55">
      <t>デンワ</t>
    </rPh>
    <phoneticPr fontId="45"/>
  </si>
  <si>
    <t>22-025</t>
  </si>
  <si>
    <t>日本赤十字社　大阪赤十字病院</t>
  </si>
  <si>
    <t>2021年度がん化学療法地域連携セミナー</t>
  </si>
  <si>
    <t>【集合】
ホテルアウィーナ大阪　 3F 葛城
大阪市天王寺区石ケ辻町１９－１２　電話：06-6772-1445</t>
    <rPh sb="1" eb="3">
      <t>シュウゴウ</t>
    </rPh>
    <phoneticPr fontId="45"/>
  </si>
  <si>
    <t>22-026</t>
  </si>
  <si>
    <t>誰でもわかる　抗がん剤の基礎 連続講座 第4回～微小管阻害剤・白金製剤</t>
  </si>
  <si>
    <t>【集合およびWeb併用型】
板橋区立企業活性化センター
東京都板橋区舟渡1丁目13番10号 アイ・タワー 2F
TEL:03 5914 3145</t>
  </si>
  <si>
    <t>22-027</t>
  </si>
  <si>
    <t>（一社）広島県病院薬剤師会　専門薬剤師委員会（がん・緩和）</t>
  </si>
  <si>
    <t>第16回　広島がん薬物療法セミナー（基礎コース）</t>
  </si>
  <si>
    <t>22-028</t>
  </si>
  <si>
    <t>公益財団法人がん研究会有明病院薬剤部</t>
  </si>
  <si>
    <t>第1回　がん薬物療法講習会（乳がん）</t>
  </si>
  <si>
    <t>【集合およびWeb併用型】
公益財団法人がん研究会有明病院
〒135-8550 東京都江東区有明3丁目8-31（Tel:03-3520-0111）</t>
  </si>
  <si>
    <t>22-029</t>
  </si>
  <si>
    <t>第2回　がん薬物療法講習会（肺がん）</t>
  </si>
  <si>
    <t>22-030</t>
  </si>
  <si>
    <t>第3回　がん薬物療法講習会（血液腫瘍）</t>
  </si>
  <si>
    <t>22-031</t>
  </si>
  <si>
    <t>第4回　がん薬物療法講習会（がん疼痛治療）</t>
  </si>
  <si>
    <t>22-032</t>
  </si>
  <si>
    <t>第5回　がん薬物療法講習会（大腸がん）</t>
  </si>
  <si>
    <t>22-033</t>
  </si>
  <si>
    <t>第6回　がん薬物療法講習会（胃がん）</t>
  </si>
  <si>
    <t>22-034</t>
  </si>
  <si>
    <t>南区勉強会（肝がん・実際）</t>
    <rPh sb="0" eb="2">
      <t>ミナミク</t>
    </rPh>
    <rPh sb="2" eb="5">
      <t>ベンキョウカイ</t>
    </rPh>
    <phoneticPr fontId="45"/>
  </si>
  <si>
    <t>22-035</t>
  </si>
  <si>
    <t>第57回福岡県病院薬剤師会オンコロジー研修会</t>
    <rPh sb="0" eb="1">
      <t>ダイ</t>
    </rPh>
    <rPh sb="3" eb="4">
      <t>カイ</t>
    </rPh>
    <rPh sb="4" eb="7">
      <t>フクオカケン</t>
    </rPh>
    <rPh sb="7" eb="9">
      <t>ビョウイン</t>
    </rPh>
    <rPh sb="9" eb="12">
      <t>ヤクザイシ</t>
    </rPh>
    <rPh sb="12" eb="13">
      <t>カイ</t>
    </rPh>
    <rPh sb="19" eb="22">
      <t>ケンシュウカイ</t>
    </rPh>
    <phoneticPr fontId="45"/>
  </si>
  <si>
    <t>22-036</t>
  </si>
  <si>
    <t>松山大学大学院医療薬学研究科　がんプロ第9回公開講座　松山大学薬学部　第23回卒後教育講座</t>
  </si>
  <si>
    <t>22-037</t>
  </si>
  <si>
    <t>広島県病院薬剤師会東支部　第12回がんセミナー</t>
  </si>
  <si>
    <t>22-038</t>
  </si>
  <si>
    <t>第13回　オンたまの会</t>
  </si>
  <si>
    <t>集合およびWeb併用型
中津市立中津市民病院２階　多目的ホール（集合研修及びzoomでの配信）
大分県中津市下池永173　Tel:0979(22)2480</t>
  </si>
  <si>
    <t>22-039</t>
  </si>
  <si>
    <t>徳洲会薬剤部会オンコロジー委員会</t>
  </si>
  <si>
    <t>第3回徳洲会薬剤部会オンコロジー委員会勉強会</t>
  </si>
  <si>
    <t>22-040</t>
  </si>
  <si>
    <t>日本化薬株式会社</t>
  </si>
  <si>
    <t>中央地区連携セミナー</t>
  </si>
  <si>
    <t>22-041</t>
  </si>
  <si>
    <t>公益財団法人がん研究会有明病院</t>
  </si>
  <si>
    <t>東京都がん診療連携協議会研修部薬剤師研修会2021年度</t>
  </si>
  <si>
    <t>22-042</t>
  </si>
  <si>
    <t>22-043</t>
  </si>
  <si>
    <t>令和3年度 第2回がん・緩和セミナー</t>
  </si>
  <si>
    <t>22-044</t>
  </si>
  <si>
    <t>第32回鹿児島県病院薬剤師会がん薬物療法セミナー</t>
  </si>
  <si>
    <t>22-045</t>
  </si>
  <si>
    <t>徳島文理大学 香川薬学部</t>
  </si>
  <si>
    <t>徳島文理大学中四がんプロコンソーシアム講演会</t>
  </si>
  <si>
    <t>集合</t>
    <rPh sb="0" eb="2">
      <t>シュウゴウ</t>
    </rPh>
    <phoneticPr fontId="45"/>
  </si>
  <si>
    <t>22-046</t>
  </si>
  <si>
    <t>一般社団法人　柏市薬剤師会（共催：国立がん研究センター東病院　薬剤部）</t>
    <rPh sb="14" eb="16">
      <t>キョウサイ</t>
    </rPh>
    <rPh sb="17" eb="19">
      <t>コクリツ</t>
    </rPh>
    <rPh sb="21" eb="23">
      <t>ケンキュウ</t>
    </rPh>
    <rPh sb="27" eb="28">
      <t>ヒガシ</t>
    </rPh>
    <rPh sb="28" eb="30">
      <t>ビョウイン</t>
    </rPh>
    <rPh sb="31" eb="33">
      <t>ヤクザイ</t>
    </rPh>
    <rPh sb="33" eb="34">
      <t>ブ</t>
    </rPh>
    <phoneticPr fontId="45"/>
  </si>
  <si>
    <t>第39回地域がん治療研修会</t>
    <rPh sb="0" eb="1">
      <t>ダイ</t>
    </rPh>
    <rPh sb="3" eb="4">
      <t>カイ</t>
    </rPh>
    <rPh sb="4" eb="6">
      <t>チイキ</t>
    </rPh>
    <rPh sb="8" eb="10">
      <t>チリョウ</t>
    </rPh>
    <rPh sb="10" eb="13">
      <t>ケンシュウカイ</t>
    </rPh>
    <phoneticPr fontId="45"/>
  </si>
  <si>
    <t>22-047</t>
  </si>
  <si>
    <t>第100回 抗がん剤研修会</t>
    <rPh sb="0" eb="1">
      <t>ダイ</t>
    </rPh>
    <rPh sb="4" eb="5">
      <t>カイ</t>
    </rPh>
    <rPh sb="6" eb="7">
      <t>コウ</t>
    </rPh>
    <rPh sb="9" eb="10">
      <t>ザイ</t>
    </rPh>
    <rPh sb="10" eb="13">
      <t>ケンシュウカイ</t>
    </rPh>
    <phoneticPr fontId="45"/>
  </si>
  <si>
    <t>22-048</t>
  </si>
  <si>
    <t>長野市薬剤師会　生涯教育講座</t>
  </si>
  <si>
    <t>22-050</t>
  </si>
  <si>
    <t>令和4年度　第1回神奈川がん薬物療法・専門薬剤師セミナー</t>
  </si>
  <si>
    <t>22-057</t>
  </si>
  <si>
    <t>がん研究会有明病院 薬剤部</t>
  </si>
  <si>
    <t>がん薬物療法セミナー</t>
  </si>
  <si>
    <t>22-058</t>
  </si>
  <si>
    <t>札幌東区がん医療薬剤師研究会　(共催：札幌東徳洲会病院、天使病院)</t>
  </si>
  <si>
    <t>札幌東区がん医療薬剤師研究会　第6回勉強会</t>
  </si>
  <si>
    <t>←取得した単位数を選択してください。</t>
    <rPh sb="1" eb="3">
      <t>シュトク</t>
    </rPh>
    <rPh sb="5" eb="7">
      <t>タンイ</t>
    </rPh>
    <rPh sb="7" eb="8">
      <t>スウ</t>
    </rPh>
    <rPh sb="9" eb="11">
      <t>センタク</t>
    </rPh>
    <phoneticPr fontId="2"/>
  </si>
  <si>
    <t>←取得または取得予定の単位数を選択してください。</t>
    <rPh sb="1" eb="3">
      <t>シュトク</t>
    </rPh>
    <rPh sb="6" eb="10">
      <t>シュトクヨテイ</t>
    </rPh>
    <rPh sb="11" eb="13">
      <t>タンイ</t>
    </rPh>
    <rPh sb="13" eb="14">
      <t>スウ</t>
    </rPh>
    <rPh sb="15" eb="17">
      <t>センタク</t>
    </rPh>
    <phoneticPr fontId="2"/>
  </si>
  <si>
    <t>第37回日本臨床腫瘍学会教育セミナーBセッション【横浜】【オンデマンド】</t>
    <phoneticPr fontId="2"/>
  </si>
  <si>
    <t>22J1101</t>
    <phoneticPr fontId="2"/>
  </si>
  <si>
    <t>がん疼痛緩和のための医療用麻薬適正使用推進講習会～症例から適正使用を学ぶ～【大阪】【LIVE】</t>
    <rPh sb="38" eb="40">
      <t>オオサカ</t>
    </rPh>
    <phoneticPr fontId="2"/>
  </si>
  <si>
    <t>がん疼痛緩和のための医療用麻薬適正使用推進講習会～症例から適正使用を学ぶ～【北海道】【LIVE】</t>
    <rPh sb="38" eb="41">
      <t>ホッカイドウ</t>
    </rPh>
    <phoneticPr fontId="2"/>
  </si>
  <si>
    <t>がん疼痛緩和のための医療用麻薬適正使用推進講習会～症例から適正使用を学ぶ～【三重】【LIVE】</t>
    <rPh sb="38" eb="40">
      <t>ミエ</t>
    </rPh>
    <phoneticPr fontId="2"/>
  </si>
  <si>
    <t>がん疼痛緩和のための医療用麻薬適正使用推進講習会～症例から適正使用を学ぶ～【福島】【LIVE】</t>
    <rPh sb="38" eb="40">
      <t>フクシマ</t>
    </rPh>
    <phoneticPr fontId="2"/>
  </si>
  <si>
    <t>がん疼痛緩和のための医療用麻薬適正使用推進講習会～症例から適正使用を学ぶ～【埼玉】【LIVE】</t>
    <rPh sb="38" eb="40">
      <t>サイタマ</t>
    </rPh>
    <phoneticPr fontId="2"/>
  </si>
  <si>
    <t>がん疼痛緩和のための医療用麻薬適正使用推進講習会～症例から適正使用を学ぶ～【愛媛】【LIVE】</t>
    <rPh sb="38" eb="40">
      <t>エヒメ</t>
    </rPh>
    <phoneticPr fontId="2"/>
  </si>
  <si>
    <t>がん疼痛緩和のための医療用麻薬適正使用推進講習会～症例から適正使用を学ぶ～【岡山】【LIVE】</t>
    <rPh sb="38" eb="40">
      <t>オカヤマ</t>
    </rPh>
    <phoneticPr fontId="2"/>
  </si>
  <si>
    <t>2021/2/12-2/25（オンデマンド）</t>
    <phoneticPr fontId="2"/>
  </si>
  <si>
    <t>2020/10/10-2020/10/31</t>
    <phoneticPr fontId="2"/>
  </si>
  <si>
    <t>2020/10/10-2020/10/31【オンデマンド】</t>
    <phoneticPr fontId="2"/>
  </si>
  <si>
    <t>2021/5/13-2021/10/31【オンデマンド】</t>
    <phoneticPr fontId="2"/>
  </si>
  <si>
    <t>2021/11/1-2022/4/30【オンデマンド】</t>
    <phoneticPr fontId="2"/>
  </si>
  <si>
    <t>2020/07/13-2020/08/31【オンデマンド】</t>
    <phoneticPr fontId="2"/>
  </si>
  <si>
    <t>2021/03/16-2021/06/16【オンデマンド】</t>
    <phoneticPr fontId="2"/>
  </si>
  <si>
    <t>2021/7/20-2022/3/31【e-learning】</t>
    <phoneticPr fontId="2"/>
  </si>
  <si>
    <t>2022年度教育セミナーAセッション【e-learning】</t>
    <rPh sb="4" eb="6">
      <t>ネンド</t>
    </rPh>
    <rPh sb="6" eb="8">
      <t>キョウイク</t>
    </rPh>
    <phoneticPr fontId="2"/>
  </si>
  <si>
    <t>2022年度教育セミナーBセッション【e-learning】</t>
    <rPh sb="4" eb="6">
      <t>ネンド</t>
    </rPh>
    <rPh sb="6" eb="8">
      <t>キョウイク</t>
    </rPh>
    <phoneticPr fontId="2"/>
  </si>
  <si>
    <t>2022/4/4-2022/12/28【e-learning】</t>
    <phoneticPr fontId="2"/>
  </si>
  <si>
    <t>2021/01/12-2021/02/07【オンデマンド】</t>
    <phoneticPr fontId="2"/>
  </si>
  <si>
    <t>2021/11/1-12/28【オンデマンド】</t>
    <phoneticPr fontId="2"/>
  </si>
  <si>
    <t>14単位</t>
    <rPh sb="2" eb="4">
      <t>タンイ</t>
    </rPh>
    <phoneticPr fontId="2"/>
  </si>
  <si>
    <t>Essential Seminar Neo A、B、C</t>
    <phoneticPr fontId="2"/>
  </si>
  <si>
    <t>13単位</t>
    <rPh sb="2" eb="4">
      <t>タンイ</t>
    </rPh>
    <phoneticPr fontId="2"/>
  </si>
  <si>
    <t>10単位</t>
    <rPh sb="2" eb="4">
      <t>タンイ</t>
    </rPh>
    <phoneticPr fontId="2"/>
  </si>
  <si>
    <t>8単位</t>
    <rPh sb="1" eb="3">
      <t>タンイ</t>
    </rPh>
    <phoneticPr fontId="2"/>
  </si>
  <si>
    <t>がん患者に関わる薬剤師のための精神心理的ケア研修会</t>
    <phoneticPr fontId="2"/>
  </si>
  <si>
    <t>JASPO学術大会2023（LIVE＆オンデマンド配信）</t>
    <phoneticPr fontId="2"/>
  </si>
  <si>
    <t>2023/3/4-5</t>
    <phoneticPr fontId="2"/>
  </si>
  <si>
    <t>23＆0304</t>
    <phoneticPr fontId="2"/>
  </si>
  <si>
    <t>JASPOスタートアップセミナー2023【オンデマンド配信】</t>
    <rPh sb="27" eb="29">
      <t>ハイシン</t>
    </rPh>
    <phoneticPr fontId="2"/>
  </si>
  <si>
    <t>2023/6/13-7/10</t>
    <phoneticPr fontId="2"/>
  </si>
  <si>
    <t>23E0101</t>
    <phoneticPr fontId="2"/>
  </si>
  <si>
    <t>JASPOブラッシュアップセミナー2023【オンデマンド配信】</t>
    <rPh sb="28" eb="30">
      <t>ハイシン</t>
    </rPh>
    <phoneticPr fontId="2"/>
  </si>
  <si>
    <t>23E0201</t>
    <phoneticPr fontId="2"/>
  </si>
  <si>
    <t>2022/11/22-12/19</t>
    <phoneticPr fontId="2"/>
  </si>
  <si>
    <t>JASPOエキスパートセミナー2022【オンデマンド配信】</t>
    <rPh sb="26" eb="28">
      <t>ハイシン</t>
    </rPh>
    <phoneticPr fontId="2"/>
  </si>
  <si>
    <t>22E0301</t>
    <phoneticPr fontId="2"/>
  </si>
  <si>
    <t>JASPOEssential Seminar Neo2023&lt;C-Program&gt;【オンデマンド】</t>
    <phoneticPr fontId="2"/>
  </si>
  <si>
    <t>JASPOEssential Seminar Neo2023&lt;A-Program&gt;【オンデマンド】</t>
    <phoneticPr fontId="2"/>
  </si>
  <si>
    <t>JASPOEssential Seminar Neo2023&lt;B-Program&gt;【オンデマンド】</t>
    <phoneticPr fontId="2"/>
  </si>
  <si>
    <t>23A0501</t>
    <phoneticPr fontId="2"/>
  </si>
  <si>
    <t>23A0502</t>
    <phoneticPr fontId="2"/>
  </si>
  <si>
    <t>23A0503</t>
    <phoneticPr fontId="2"/>
  </si>
  <si>
    <t>JASPO薬学介入と事例報告のためのWEB研修会2023【LIVE配信】</t>
    <rPh sb="33" eb="35">
      <t>ハイシン</t>
    </rPh>
    <phoneticPr fontId="2"/>
  </si>
  <si>
    <t>23A0701</t>
    <phoneticPr fontId="2"/>
  </si>
  <si>
    <t>JASPO地域医療連携セミナー2022秋【LIVE配信】</t>
    <rPh sb="5" eb="11">
      <t>チイキイリョウレンケイ</t>
    </rPh>
    <rPh sb="19" eb="20">
      <t>アキ</t>
    </rPh>
    <rPh sb="25" eb="27">
      <t>ハイシン</t>
    </rPh>
    <phoneticPr fontId="2"/>
  </si>
  <si>
    <t>がん患者に関わる薬剤師のための精神心理的ケア研修会2023【名古屋】</t>
    <rPh sb="30" eb="33">
      <t>ナゴヤ</t>
    </rPh>
    <phoneticPr fontId="2"/>
  </si>
  <si>
    <t>【名古屋】</t>
    <rPh sb="1" eb="4">
      <t>ナゴヤ</t>
    </rPh>
    <phoneticPr fontId="2"/>
  </si>
  <si>
    <t>JASPO渉外委員会共同事業小委員会</t>
    <phoneticPr fontId="2"/>
  </si>
  <si>
    <t>JASPO臨床研究セミナー20２3【LIVE配信】</t>
    <rPh sb="22" eb="24">
      <t>ハイシン</t>
    </rPh>
    <phoneticPr fontId="2"/>
  </si>
  <si>
    <t>23R0901</t>
    <phoneticPr fontId="2"/>
  </si>
  <si>
    <t>Best of ASCO 2023 【LIVE/オンデマンド】</t>
    <phoneticPr fontId="2"/>
  </si>
  <si>
    <t>第12回日本アプライド・セラピューティクス学会学術大会</t>
    <phoneticPr fontId="2"/>
  </si>
  <si>
    <t>第13回 日本がん・生殖医療学会 学術集会</t>
    <phoneticPr fontId="2"/>
  </si>
  <si>
    <t>第31回オンコロジーセミナー</t>
    <phoneticPr fontId="2"/>
  </si>
  <si>
    <t>令和4年度がん専門薬剤師集中教育講座</t>
    <rPh sb="0" eb="2">
      <t>レイワ</t>
    </rPh>
    <phoneticPr fontId="2"/>
  </si>
  <si>
    <t>第11回日本緩和医療学会緩和ケア基礎セミナー(2023年度）</t>
    <rPh sb="27" eb="29">
      <t>ネンド</t>
    </rPh>
    <phoneticPr fontId="2"/>
  </si>
  <si>
    <t>疼痛緩和のための医療用麻薬適正使用推進講習会～症例から適正使用を学ぶ～</t>
    <phoneticPr fontId="2"/>
  </si>
  <si>
    <t>大鵬薬品工業株式会社</t>
  </si>
  <si>
    <t>北海道病院薬剤師会、室蘭病院薬剤師会、アストラゼネカ株式会社</t>
  </si>
  <si>
    <t>国立研究開発法人　国立国際医療研究センター病院 乳腺・腫瘍内科</t>
  </si>
  <si>
    <t>Oncology Forum Hiroshima/一般社団法人広島県病院薬剤師会</t>
  </si>
  <si>
    <t>NPO法人東北臨床腫瘍研究会</t>
    <rPh sb="3" eb="5">
      <t>ホウジン</t>
    </rPh>
    <rPh sb="5" eb="7">
      <t>トウホク</t>
    </rPh>
    <rPh sb="7" eb="9">
      <t>リンショウ</t>
    </rPh>
    <rPh sb="9" eb="11">
      <t>シュヨウ</t>
    </rPh>
    <rPh sb="11" eb="14">
      <t>ケンキュウカイ</t>
    </rPh>
    <phoneticPr fontId="2"/>
  </si>
  <si>
    <t>一般社団法人　埼玉県病院薬剤師会　</t>
    <rPh sb="0" eb="2">
      <t>イッパン</t>
    </rPh>
    <rPh sb="2" eb="4">
      <t>シャダン</t>
    </rPh>
    <rPh sb="4" eb="6">
      <t>ホウジン</t>
    </rPh>
    <rPh sb="7" eb="10">
      <t>サイタマケン</t>
    </rPh>
    <rPh sb="10" eb="12">
      <t>ビョウイン</t>
    </rPh>
    <rPh sb="12" eb="15">
      <t>ヤクザイシ</t>
    </rPh>
    <rPh sb="15" eb="16">
      <t>カイ</t>
    </rPh>
    <phoneticPr fontId="2"/>
  </si>
  <si>
    <t>市立札幌病院 外来化学療法センター運営委員会</t>
  </si>
  <si>
    <t xml:space="preserve">国立研究開発法人 国立国際医療研究センター乳腺・腫瘍内科 </t>
  </si>
  <si>
    <t>ノバルティスファーマ株式会社</t>
  </si>
  <si>
    <t>一般社団法人　柏市薬剤師会（共催：国立がん研究センター東病院　薬剤部）</t>
    <rPh sb="14" eb="16">
      <t>キョウサイ</t>
    </rPh>
    <rPh sb="17" eb="19">
      <t>コクリツ</t>
    </rPh>
    <rPh sb="21" eb="23">
      <t>ケンキュウ</t>
    </rPh>
    <rPh sb="27" eb="28">
      <t>ヒガシ</t>
    </rPh>
    <rPh sb="28" eb="30">
      <t>ビョウイン</t>
    </rPh>
    <rPh sb="31" eb="33">
      <t>ヤクザイ</t>
    </rPh>
    <rPh sb="33" eb="34">
      <t>ブ</t>
    </rPh>
    <phoneticPr fontId="2"/>
  </si>
  <si>
    <t>ブリストル・マイヤーズ スクイブ株式会社</t>
  </si>
  <si>
    <t>（一社）広島県病院薬剤師会専門薬剤師委員会（がん・緩和）</t>
  </si>
  <si>
    <t>北里大学病院薬剤部</t>
  </si>
  <si>
    <t>TAIHO薬剤師スキルアップセミナー</t>
  </si>
  <si>
    <t>第58回福岡県病院薬剤師会オンコロジー研修会</t>
  </si>
  <si>
    <t>北海道医療大学　人と医を紡ぐ北海道がん医療人養成プラン　第1回臨床がん医療講座</t>
    <rPh sb="0" eb="3">
      <t>ホッカイドウ</t>
    </rPh>
    <rPh sb="3" eb="5">
      <t>イリョウ</t>
    </rPh>
    <rPh sb="5" eb="7">
      <t>ダイガク</t>
    </rPh>
    <rPh sb="8" eb="9">
      <t>ヒト</t>
    </rPh>
    <rPh sb="10" eb="11">
      <t>イ</t>
    </rPh>
    <rPh sb="12" eb="13">
      <t>ツム</t>
    </rPh>
    <rPh sb="14" eb="17">
      <t>ホッカイドウ</t>
    </rPh>
    <rPh sb="19" eb="21">
      <t>イリョウ</t>
    </rPh>
    <rPh sb="21" eb="22">
      <t>ジン</t>
    </rPh>
    <rPh sb="22" eb="24">
      <t>ヨウセイ</t>
    </rPh>
    <rPh sb="28" eb="29">
      <t>ダイ</t>
    </rPh>
    <rPh sb="30" eb="31">
      <t>カイ</t>
    </rPh>
    <rPh sb="31" eb="33">
      <t>リンショウ</t>
    </rPh>
    <rPh sb="35" eb="37">
      <t>イリョウ</t>
    </rPh>
    <rPh sb="37" eb="39">
      <t>コウザ</t>
    </rPh>
    <phoneticPr fontId="2"/>
  </si>
  <si>
    <t>2022年度慶應義塾大学薬学部公開講座 第1回がんプロフェッショナル研修会</t>
  </si>
  <si>
    <t>第183回生涯教育研修会</t>
    <rPh sb="0" eb="1">
      <t>ダイ</t>
    </rPh>
    <rPh sb="4" eb="5">
      <t>カイ</t>
    </rPh>
    <rPh sb="5" eb="7">
      <t>ショウガイ</t>
    </rPh>
    <rPh sb="7" eb="9">
      <t>キョウイク</t>
    </rPh>
    <rPh sb="9" eb="11">
      <t>ケンシュウ</t>
    </rPh>
    <rPh sb="11" eb="12">
      <t>カイ</t>
    </rPh>
    <phoneticPr fontId="2"/>
  </si>
  <si>
    <t>南区勉強会</t>
    <rPh sb="0" eb="2">
      <t>ミナミク</t>
    </rPh>
    <rPh sb="2" eb="5">
      <t>ベンキョウカイ</t>
    </rPh>
    <phoneticPr fontId="2"/>
  </si>
  <si>
    <t>第35回東北臨床腫瘍セミナー</t>
    <rPh sb="0" eb="1">
      <t>ダイ</t>
    </rPh>
    <rPh sb="3" eb="4">
      <t>カイ</t>
    </rPh>
    <rPh sb="4" eb="6">
      <t>トウホク</t>
    </rPh>
    <rPh sb="6" eb="8">
      <t>リンショウ</t>
    </rPh>
    <rPh sb="8" eb="10">
      <t>シュヨウ</t>
    </rPh>
    <phoneticPr fontId="2"/>
  </si>
  <si>
    <t>第101回抗がん剤研修会</t>
    <rPh sb="0" eb="1">
      <t>ダイ</t>
    </rPh>
    <rPh sb="4" eb="5">
      <t>カイ</t>
    </rPh>
    <rPh sb="5" eb="6">
      <t>コウ</t>
    </rPh>
    <rPh sb="8" eb="9">
      <t>ザイ</t>
    </rPh>
    <rPh sb="9" eb="12">
      <t>ケンシュウカイ</t>
    </rPh>
    <phoneticPr fontId="2"/>
  </si>
  <si>
    <t>南区勉強会　Basic Study ～基礎から学ぶがんセミナー</t>
    <rPh sb="0" eb="2">
      <t>ミナミク</t>
    </rPh>
    <rPh sb="2" eb="5">
      <t>ベンキョウカイ</t>
    </rPh>
    <rPh sb="19" eb="21">
      <t>キソ</t>
    </rPh>
    <rPh sb="23" eb="24">
      <t>マナ</t>
    </rPh>
    <phoneticPr fontId="2"/>
  </si>
  <si>
    <t>乳腺腫瘍内科セミナー</t>
  </si>
  <si>
    <t>令和4年度 第1回大分県病院薬剤師会オンコロジー研修会</t>
  </si>
  <si>
    <t>学術研修会</t>
    <rPh sb="0" eb="2">
      <t>ガクジュツ</t>
    </rPh>
    <rPh sb="2" eb="5">
      <t>ケンシュウカイ</t>
    </rPh>
    <phoneticPr fontId="2"/>
  </si>
  <si>
    <t>第40回地域がん治療研修会</t>
    <rPh sb="0" eb="1">
      <t>ダイ</t>
    </rPh>
    <rPh sb="3" eb="4">
      <t>カイ</t>
    </rPh>
    <rPh sb="4" eb="6">
      <t>チイキ</t>
    </rPh>
    <rPh sb="8" eb="10">
      <t>チリョウ</t>
    </rPh>
    <rPh sb="10" eb="13">
      <t>ケンシュウカイ</t>
    </rPh>
    <phoneticPr fontId="2"/>
  </si>
  <si>
    <t>Web配信</t>
    <rPh sb="3" eb="5">
      <t>ハイシン</t>
    </rPh>
    <phoneticPr fontId="2"/>
  </si>
  <si>
    <t>集合およびWeb併用型
中津市立中津市海峡メッセ下関
9 階 海峡ホール
〒
750 0018 山口県下関市豊前田町３丁目３ １ TEL (083) 231 5600</t>
  </si>
  <si>
    <t>【集合およびWeb併用型】
なかつ情報プラザ　2F 会議室1-1,1-2 (Teamsでの配信)
大分県中津市大字下池永83-1</t>
  </si>
  <si>
    <t>【集合】
広島県薬剤師会館 2 階 ふたばホール
広島県広島市東区二葉の里3-2-1 TEL 082-262-8931</t>
    <rPh sb="1" eb="3">
      <t>シュウゴウ</t>
    </rPh>
    <phoneticPr fontId="2"/>
  </si>
  <si>
    <t>【集合およびWeb併用型】
板橋区立企業活性化センター
東京都板橋区舟渡1丁目13番10号　アイ・タワー2F
TEL:03-5914-3145</t>
  </si>
  <si>
    <t>【集合およびWeb併用型】市立札幌病院 講堂
北海道札幌市中央区北11 条西13 丁目1-1
011-726-2211</t>
  </si>
  <si>
    <t>【集合】
中津市立中津市民病院２階　多目的ホール
大分県中津市下池永173　Tel:0979(22)2480</t>
    <rPh sb="1" eb="3">
      <t>シュウゴウ</t>
    </rPh>
    <phoneticPr fontId="2"/>
  </si>
  <si>
    <t>【集合】
TKPガーデンシティPREMIUM広島駅前
広島県広島市南区大須賀町13−9 ベルヴュオフィス広島　082-569-9018</t>
  </si>
  <si>
    <t>【集合】
北里大学病院（252-0329 神奈川県相模原市南区北里1-15-1）</t>
    <rPh sb="1" eb="3">
      <t>シュウゴウ</t>
    </rPh>
    <phoneticPr fontId="2"/>
  </si>
  <si>
    <t>【集合】
慶應義塾大学 芝共立キャンパス
〒105 8512 東京都港区芝公園 1-5-30/03-5400- 2648</t>
    <rPh sb="1" eb="3">
      <t>シュウゴウ</t>
    </rPh>
    <rPh sb="5" eb="7">
      <t>ケイオウ</t>
    </rPh>
    <rPh sb="7" eb="9">
      <t>ギジュク</t>
    </rPh>
    <rPh sb="9" eb="11">
      <t>ダイガク</t>
    </rPh>
    <rPh sb="12" eb="13">
      <t>シバ</t>
    </rPh>
    <rPh sb="13" eb="15">
      <t>キョウリツ</t>
    </rPh>
    <rPh sb="31" eb="34">
      <t>トウキョウト</t>
    </rPh>
    <rPh sb="34" eb="36">
      <t>ミナトク</t>
    </rPh>
    <rPh sb="36" eb="39">
      <t>シバコウエン</t>
    </rPh>
    <phoneticPr fontId="2"/>
  </si>
  <si>
    <t>NCGM乳腺・腫瘍内科/がん総合診療センター共催</t>
  </si>
  <si>
    <t>第4回NCGM腫瘍内科セミナー</t>
  </si>
  <si>
    <t>南区勉強会　Basic Study～基礎から学ぶがんセミナー～</t>
  </si>
  <si>
    <t>広島県病院薬剤師会東支部</t>
  </si>
  <si>
    <t>第5回NCGM腫瘍内科セミナー</t>
  </si>
  <si>
    <t>函館五稜郭病院薬剤科</t>
  </si>
  <si>
    <t>一般社団法人 埼玉県病院薬剤師会</t>
  </si>
  <si>
    <t>NCGM乳腺腫瘍内科/がん総合診療センター</t>
  </si>
  <si>
    <t>南区勉強会 Basic Study～基礎から学ぶがんセミナー～</t>
  </si>
  <si>
    <t>第6回NCGM腫瘍内科セミナー</t>
  </si>
  <si>
    <t>国立国際医療研究センター病院　免疫チェックポイント阻害薬チーム</t>
  </si>
  <si>
    <t>東京都がん診療連携協議会（研修部会　薬剤師小員会）</t>
  </si>
  <si>
    <t>一般社団愛媛県病院薬剤師会</t>
  </si>
  <si>
    <t>東北臨床腫瘍研究会</t>
  </si>
  <si>
    <t>福島県薬剤師がん薬物療法研究会</t>
  </si>
  <si>
    <t>公益社団法人福岡県薬剤師会</t>
  </si>
  <si>
    <t>NCGM乳腺腫瘍内科・がん総合診療センター</t>
  </si>
  <si>
    <t>一般社団法人　埼玉県病院薬剤師会</t>
  </si>
  <si>
    <t>NCGM乳腺・腫瘍内科/がん総合診療センター</t>
  </si>
  <si>
    <t>（一社）柏市薬剤師会</t>
  </si>
  <si>
    <t>札幌東区がん医療薬剤師研究会・札幌東徳洲会病院</t>
  </si>
  <si>
    <t>（一社）鹿児島県病院薬剤師会</t>
  </si>
  <si>
    <t>室蘭病院薬剤師会</t>
  </si>
  <si>
    <t>日本臨床腫瘍薬学会</t>
  </si>
  <si>
    <t>広島県病院薬剤師会　専門薬剤師委員会（がん・緩和）</t>
  </si>
  <si>
    <t>県南・県西がん専門認定薬剤師セミナー協議会</t>
  </si>
  <si>
    <t>一般社団法人愛媛県病院薬剤師会</t>
  </si>
  <si>
    <t>一般社団法人福岡市薬剤師会、MSD株式会社、特定非営利活動法人よりよい地域医療を応援する会</t>
  </si>
  <si>
    <t>東京都がん診療連携協議会（研修部会　薬剤師小委員会）</t>
  </si>
  <si>
    <t>中外製薬株式会社　安全性本部</t>
  </si>
  <si>
    <t>がん研究会有明病院薬剤部</t>
  </si>
  <si>
    <t>一般社団法人　土浦薬剤師会</t>
  </si>
  <si>
    <t>道北・道東薬剤師のためのスキルアップセミナー</t>
  </si>
  <si>
    <t>愛媛県病院薬剤師会第 1 回認定・専門薬剤師講演会</t>
  </si>
  <si>
    <t>第7回NCGM腫瘍内科セミナー</t>
  </si>
  <si>
    <t>第8回NCGM腫瘍内科セミナー</t>
  </si>
  <si>
    <t>第9回NCGM腫瘍内科セミナー</t>
  </si>
  <si>
    <t>第2回東京都がん薬物療法協議会～三団体合同薬薬連携研修会～</t>
  </si>
  <si>
    <t>第10回NCGM腫瘍内科セミナー</t>
  </si>
  <si>
    <t>【集合】
市立札幌病院 講堂（北海道札幌市中央区北11 条西13 丁目1-1 ）</t>
    <phoneticPr fontId="2"/>
  </si>
  <si>
    <t>【集合およびWeb併用型】
アートホテル旭川　2階ビズルームⅠ（北海道旭川市７条通６丁目 ）</t>
    <phoneticPr fontId="2"/>
  </si>
  <si>
    <t>【集合】
ビッグパレットふくしま（福島県郡山市南2丁目52）</t>
    <phoneticPr fontId="2"/>
  </si>
  <si>
    <t>【集合およびWeb併用型】
グランドプリンスホテル広島（広島県広島市南区元宇品町23-1）</t>
    <phoneticPr fontId="2"/>
  </si>
  <si>
    <t>【集合】
埼玉県立がんセンター講堂（埼玉県北足立郡伊奈町大字小室780）</t>
    <phoneticPr fontId="2"/>
  </si>
  <si>
    <t>【集合およびWeb併用型】
板橋区立企業活性化センター（東京都板橋区舟渡1丁目13番10号　アイ・タワー2F ）</t>
    <phoneticPr fontId="2"/>
  </si>
  <si>
    <t>【集合およびWeb併用型】
ヒルトン名古屋　桜の間（名古屋市中区栄1－3－3）</t>
    <phoneticPr fontId="2"/>
  </si>
  <si>
    <t>【集合およびWeb併用型】
TKPガーデンシティPREMIUM広島駅北口（広島県広島市東区二葉の里3丁目5番7 GRANODE広島3F）</t>
    <phoneticPr fontId="2"/>
  </si>
  <si>
    <t>【集合およびWeb併用型】
一般社団法人福岡市薬剤師会館（福岡県福岡市中央区今泉1-1-1）</t>
    <phoneticPr fontId="2"/>
  </si>
  <si>
    <t>【集合およびWeb併用型】
中津市立中津市民病院　多目的ホール（大分県中津市下池永173）</t>
    <phoneticPr fontId="2"/>
  </si>
  <si>
    <t>【集合】
ベルサール東京日本橋　RoomD・E（東京都中央区日本橋２－７－１東京日本橋タワー４階）</t>
    <phoneticPr fontId="2"/>
  </si>
  <si>
    <t>【集合】
慶應義塾大学芝共立キャンパス（東京都港区芝公園1-5-30）</t>
    <phoneticPr fontId="2"/>
  </si>
  <si>
    <t>22-059</t>
    <phoneticPr fontId="2"/>
  </si>
  <si>
    <t>22-060</t>
  </si>
  <si>
    <t>22-062</t>
  </si>
  <si>
    <t>22-066</t>
  </si>
  <si>
    <t>22-068</t>
  </si>
  <si>
    <t>22-070</t>
  </si>
  <si>
    <t>22-077</t>
  </si>
  <si>
    <t>22-113</t>
  </si>
  <si>
    <t>23-028</t>
  </si>
  <si>
    <t>23-029</t>
  </si>
  <si>
    <t>23-030</t>
  </si>
  <si>
    <t>23-031</t>
  </si>
  <si>
    <t>23-032</t>
  </si>
  <si>
    <t>23-033</t>
  </si>
  <si>
    <t>23-034</t>
  </si>
  <si>
    <t>23-035</t>
  </si>
  <si>
    <t>23-036</t>
  </si>
  <si>
    <t>23-037</t>
  </si>
  <si>
    <t>23-038</t>
  </si>
  <si>
    <t>23-039</t>
  </si>
  <si>
    <t>23-040</t>
  </si>
  <si>
    <t>23-041</t>
  </si>
  <si>
    <t>23-043</t>
  </si>
  <si>
    <t>23-044</t>
  </si>
  <si>
    <t>23-045</t>
  </si>
  <si>
    <t xml:space="preserve">Best of ASCO </t>
    <phoneticPr fontId="2"/>
  </si>
  <si>
    <t>【山形】</t>
    <rPh sb="1" eb="3">
      <t>ヤマガタ</t>
    </rPh>
    <phoneticPr fontId="2"/>
  </si>
  <si>
    <t>2023/7/22-23</t>
    <phoneticPr fontId="2"/>
  </si>
  <si>
    <t>集合</t>
    <rPh sb="0" eb="2">
      <t>シュウゴウ</t>
    </rPh>
    <phoneticPr fontId="2"/>
  </si>
  <si>
    <t>2023/6/24-25</t>
    <phoneticPr fontId="2"/>
  </si>
  <si>
    <t>2日間</t>
    <rPh sb="1" eb="3">
      <t>ニチカン</t>
    </rPh>
    <phoneticPr fontId="2"/>
  </si>
  <si>
    <t>【京都】</t>
    <rPh sb="1" eb="3">
      <t>キョウト</t>
    </rPh>
    <phoneticPr fontId="2"/>
  </si>
  <si>
    <t>集合</t>
    <rPh sb="0" eb="2">
      <t>シュウゴウ</t>
    </rPh>
    <phoneticPr fontId="2"/>
  </si>
  <si>
    <t xml:space="preserve">日本アプライド・セラピューティクス学会 学術大会 </t>
    <phoneticPr fontId="2"/>
  </si>
  <si>
    <t>2023/6/21-23</t>
    <phoneticPr fontId="2"/>
  </si>
  <si>
    <t>３日間</t>
    <rPh sb="1" eb="2">
      <t>ニチ</t>
    </rPh>
    <rPh sb="2" eb="3">
      <t>カン</t>
    </rPh>
    <phoneticPr fontId="2"/>
  </si>
  <si>
    <t>【佐賀】</t>
    <rPh sb="1" eb="3">
      <t>サガ</t>
    </rPh>
    <phoneticPr fontId="2"/>
  </si>
  <si>
    <t>1日間</t>
    <rPh sb="1" eb="3">
      <t>ニチカン</t>
    </rPh>
    <phoneticPr fontId="2"/>
  </si>
  <si>
    <t>【愛知】</t>
    <rPh sb="1" eb="3">
      <t>アイチ</t>
    </rPh>
    <phoneticPr fontId="2"/>
  </si>
  <si>
    <t>集合</t>
    <rPh sb="0" eb="2">
      <t>シュウゴウ</t>
    </rPh>
    <phoneticPr fontId="2"/>
  </si>
  <si>
    <t>2023/2/23-25</t>
    <phoneticPr fontId="2"/>
  </si>
  <si>
    <t>３日間</t>
    <rPh sb="1" eb="2">
      <t>ニチ</t>
    </rPh>
    <rPh sb="2" eb="3">
      <t>カン</t>
    </rPh>
    <phoneticPr fontId="2"/>
  </si>
  <si>
    <t>【札幌】</t>
    <rPh sb="1" eb="3">
      <t>サッポロ</t>
    </rPh>
    <phoneticPr fontId="2"/>
  </si>
  <si>
    <t>2022/9/23-25</t>
    <phoneticPr fontId="2"/>
  </si>
  <si>
    <t>３日間</t>
    <rPh sb="1" eb="3">
      <t>ニチカン</t>
    </rPh>
    <phoneticPr fontId="2"/>
  </si>
  <si>
    <t>【群馬】</t>
    <rPh sb="1" eb="3">
      <t>グンマ</t>
    </rPh>
    <phoneticPr fontId="2"/>
  </si>
  <si>
    <t>2023/6/30-7/1</t>
    <phoneticPr fontId="2"/>
  </si>
  <si>
    <t>【神戸】</t>
    <rPh sb="1" eb="3">
      <t>コウベ</t>
    </rPh>
    <phoneticPr fontId="2"/>
  </si>
  <si>
    <t>2023/5/26-28</t>
    <phoneticPr fontId="2"/>
  </si>
  <si>
    <t>2022/10/11-11/14</t>
    <phoneticPr fontId="2"/>
  </si>
  <si>
    <t>不明</t>
    <rPh sb="0" eb="2">
      <t>フメイ</t>
    </rPh>
    <phoneticPr fontId="2"/>
  </si>
  <si>
    <t>2022/9/29-10/1</t>
    <phoneticPr fontId="2"/>
  </si>
  <si>
    <t>2022/10/20-22</t>
    <phoneticPr fontId="2"/>
  </si>
  <si>
    <t>集合/LIVE</t>
    <rPh sb="0" eb="2">
      <t>シュウゴウ</t>
    </rPh>
    <phoneticPr fontId="2"/>
  </si>
  <si>
    <t>2022/11/7-12/16</t>
    <phoneticPr fontId="2"/>
  </si>
  <si>
    <t>2022/10/14-16</t>
    <phoneticPr fontId="2"/>
  </si>
  <si>
    <t>2022/10/24-11/30</t>
    <phoneticPr fontId="2"/>
  </si>
  <si>
    <t>【福岡】</t>
    <rPh sb="1" eb="3">
      <t>フクオカ</t>
    </rPh>
    <phoneticPr fontId="2"/>
  </si>
  <si>
    <t>２日間</t>
    <rPh sb="1" eb="3">
      <t>ニチカン</t>
    </rPh>
    <phoneticPr fontId="2"/>
  </si>
  <si>
    <t>2022/9/17-18</t>
    <phoneticPr fontId="2"/>
  </si>
  <si>
    <t>２日間</t>
    <rPh sb="1" eb="2">
      <t>ニチ</t>
    </rPh>
    <rPh sb="2" eb="3">
      <t>カン</t>
    </rPh>
    <phoneticPr fontId="2"/>
  </si>
  <si>
    <t>2022/11/4-5</t>
    <phoneticPr fontId="2"/>
  </si>
  <si>
    <t>2022/10/27-29</t>
    <phoneticPr fontId="2"/>
  </si>
  <si>
    <t>2023/6/29-7/1</t>
    <phoneticPr fontId="2"/>
  </si>
  <si>
    <t>2022/12/1-3</t>
    <phoneticPr fontId="2"/>
  </si>
  <si>
    <t>2022/12/14-</t>
    <phoneticPr fontId="2"/>
  </si>
  <si>
    <t>2023/4/20-23</t>
    <phoneticPr fontId="2"/>
  </si>
  <si>
    <t>2023/5/20-21</t>
    <phoneticPr fontId="2"/>
  </si>
  <si>
    <t>2023/6/10-11</t>
    <phoneticPr fontId="2"/>
  </si>
  <si>
    <t>2023/8/26-27</t>
    <phoneticPr fontId="2"/>
  </si>
  <si>
    <t>2023/2/4-5</t>
    <phoneticPr fontId="2"/>
  </si>
  <si>
    <t>2023/2/6-28</t>
    <phoneticPr fontId="2"/>
  </si>
  <si>
    <t>2022/9/18-19</t>
    <phoneticPr fontId="2"/>
  </si>
  <si>
    <t>2022/7/14-16</t>
    <phoneticPr fontId="2"/>
  </si>
  <si>
    <t>2022/7/14-31</t>
    <phoneticPr fontId="2"/>
  </si>
  <si>
    <t>2023/3/25-28</t>
    <phoneticPr fontId="2"/>
  </si>
  <si>
    <t>【札幌】</t>
    <rPh sb="0" eb="3">
      <t>{サッポロ</t>
    </rPh>
    <phoneticPr fontId="2"/>
  </si>
  <si>
    <t>2022/11/5/-6</t>
    <phoneticPr fontId="2"/>
  </si>
  <si>
    <t>【岡山】</t>
    <rPh sb="1" eb="3">
      <t>オカヤマ</t>
    </rPh>
    <phoneticPr fontId="2"/>
  </si>
  <si>
    <t>講演セッション2022/11/21-12/5一般演題（ポスター）2022/11/5-12/5</t>
    <rPh sb="0" eb="2">
      <t>コウエン</t>
    </rPh>
    <rPh sb="22" eb="24">
      <t>イッパン</t>
    </rPh>
    <rPh sb="24" eb="26">
      <t>エンダイ</t>
    </rPh>
    <phoneticPr fontId="2"/>
  </si>
  <si>
    <t>2022/10/9-10</t>
    <phoneticPr fontId="2"/>
  </si>
  <si>
    <t>【仙台】</t>
    <rPh sb="1" eb="3">
      <t>センダイ</t>
    </rPh>
    <phoneticPr fontId="2"/>
  </si>
  <si>
    <t>2023/3/16-18</t>
    <phoneticPr fontId="2"/>
  </si>
  <si>
    <t>2023/4/3-28</t>
    <phoneticPr fontId="2"/>
  </si>
  <si>
    <t>2022/11/30-12/3</t>
    <phoneticPr fontId="2"/>
  </si>
  <si>
    <t>４日間</t>
    <rPh sb="1" eb="2">
      <t>ニチ</t>
    </rPh>
    <rPh sb="2" eb="3">
      <t>カン</t>
    </rPh>
    <phoneticPr fontId="2"/>
  </si>
  <si>
    <t>【横浜】</t>
    <rPh sb="1" eb="3">
      <t>ヨコハマ</t>
    </rPh>
    <phoneticPr fontId="2"/>
  </si>
  <si>
    <t>2022/11/1-12/23</t>
    <phoneticPr fontId="2"/>
  </si>
  <si>
    <t>2022/11/1-12/23【オンデマンド】</t>
    <phoneticPr fontId="2"/>
  </si>
  <si>
    <t>－</t>
    <phoneticPr fontId="2"/>
  </si>
  <si>
    <t>【１日間】</t>
    <rPh sb="2" eb="4">
      <t>ニチカン</t>
    </rPh>
    <phoneticPr fontId="2"/>
  </si>
  <si>
    <t>2022/6/1-11/30</t>
    <phoneticPr fontId="2"/>
  </si>
  <si>
    <t>【1日間】</t>
    <phoneticPr fontId="2"/>
  </si>
  <si>
    <t>【神戸】</t>
    <rPh sb="0" eb="3">
      <t>{コウベ</t>
    </rPh>
    <phoneticPr fontId="2"/>
  </si>
  <si>
    <t>2023/1/10-12/28</t>
    <phoneticPr fontId="2"/>
  </si>
  <si>
    <t>2023/1/10-12/28【e-learning】</t>
    <phoneticPr fontId="2"/>
  </si>
  <si>
    <t>【静岡】</t>
    <rPh sb="1" eb="3">
      <t>シズオカ</t>
    </rPh>
    <phoneticPr fontId="2"/>
  </si>
  <si>
    <t>【北海道】</t>
    <rPh sb="1" eb="4">
      <t>ホッカイドウ</t>
    </rPh>
    <phoneticPr fontId="2"/>
  </si>
  <si>
    <t>【高知】</t>
    <rPh sb="1" eb="3">
      <t>コウチ</t>
    </rPh>
    <phoneticPr fontId="2"/>
  </si>
  <si>
    <t>【兵庫】</t>
    <rPh sb="1" eb="3">
      <t>ヒョウゴ</t>
    </rPh>
    <phoneticPr fontId="2"/>
  </si>
  <si>
    <t>【鹿児島】</t>
    <rPh sb="1" eb="4">
      <t>カゴシマ</t>
    </rPh>
    <phoneticPr fontId="2"/>
  </si>
  <si>
    <t>【鳥取】</t>
    <rPh sb="1" eb="3">
      <t>トットリ</t>
    </rPh>
    <phoneticPr fontId="2"/>
  </si>
  <si>
    <t>【青森】</t>
    <rPh sb="1" eb="3">
      <t>アオモリ</t>
    </rPh>
    <phoneticPr fontId="2"/>
  </si>
  <si>
    <t>1日間</t>
    <rPh sb="1" eb="3">
      <t>ニチカン</t>
    </rPh>
    <phoneticPr fontId="2"/>
  </si>
  <si>
    <t>集合</t>
    <rPh sb="0" eb="2">
      <t>シュウゴウ</t>
    </rPh>
    <phoneticPr fontId="2"/>
  </si>
  <si>
    <t>LIVE</t>
    <phoneticPr fontId="2"/>
  </si>
  <si>
    <t>4_東海</t>
    <phoneticPr fontId="2"/>
  </si>
  <si>
    <t>日本薬学会第143年会【札幌】【集合/LIVE】</t>
    <rPh sb="12" eb="14">
      <t>サッポロ</t>
    </rPh>
    <rPh sb="16" eb="18">
      <t>シュウゴウ</t>
    </rPh>
    <phoneticPr fontId="2"/>
  </si>
  <si>
    <t>第16回 日本薬局学会 学術総会【岡山】【集合/LIVE/オンデマンド】</t>
    <rPh sb="17" eb="19">
      <t>オカヤマ</t>
    </rPh>
    <rPh sb="21" eb="23">
      <t>シュウゴウ</t>
    </rPh>
    <phoneticPr fontId="2"/>
  </si>
  <si>
    <t>第55回日本薬剤師会学術大会【仙台】【集合/LIVE】</t>
    <rPh sb="15" eb="17">
      <t>センダイ</t>
    </rPh>
    <rPh sb="19" eb="21">
      <t>シュウゴウ</t>
    </rPh>
    <phoneticPr fontId="2"/>
  </si>
  <si>
    <t>第20回日本臨床腫瘍学会学術集会【福岡】【集合/LIVE/オンデマンド】</t>
    <rPh sb="17" eb="19">
      <t>フクオカ</t>
    </rPh>
    <rPh sb="21" eb="23">
      <t>シュウゴウ</t>
    </rPh>
    <phoneticPr fontId="2"/>
  </si>
  <si>
    <t>第43回日本臨床薬理学会学術総会【横浜】【集合】</t>
    <rPh sb="17" eb="19">
      <t>ヨコハマ</t>
    </rPh>
    <rPh sb="21" eb="23">
      <t>シュウゴウ</t>
    </rPh>
    <phoneticPr fontId="2"/>
  </si>
  <si>
    <t>第48回日本骨髄腫学会学術集会【東京】【集合/LIVE】</t>
    <rPh sb="4" eb="6">
      <t>ニホン</t>
    </rPh>
    <rPh sb="6" eb="8">
      <t>コツズイ</t>
    </rPh>
    <rPh sb="8" eb="9">
      <t>シュ</t>
    </rPh>
    <rPh sb="9" eb="11">
      <t>ガッカイ</t>
    </rPh>
    <rPh sb="11" eb="15">
      <t>ガクジュツシュウカイ</t>
    </rPh>
    <rPh sb="16" eb="18">
      <t>トウキョウ</t>
    </rPh>
    <rPh sb="20" eb="22">
      <t>シュウゴウ</t>
    </rPh>
    <phoneticPr fontId="2"/>
  </si>
  <si>
    <t>2023/2/25-2/26</t>
    <phoneticPr fontId="2"/>
  </si>
  <si>
    <t>【埼玉】</t>
    <rPh sb="1" eb="3">
      <t>サイタマ</t>
    </rPh>
    <phoneticPr fontId="2"/>
  </si>
  <si>
    <t>2日間</t>
    <rPh sb="1" eb="3">
      <t>ニチカン</t>
    </rPh>
    <phoneticPr fontId="2"/>
  </si>
  <si>
    <t>集合/オンデマンド</t>
    <rPh sb="0" eb="2">
      <t>シュウゴウ</t>
    </rPh>
    <phoneticPr fontId="2"/>
  </si>
  <si>
    <t>2023/3/10-3/20</t>
    <phoneticPr fontId="2"/>
  </si>
  <si>
    <t>医療薬学フォーラム2023【山形】【集合】</t>
    <rPh sb="14" eb="16">
      <t>ヤマガタ</t>
    </rPh>
    <rPh sb="18" eb="20">
      <t>シュウゴウ</t>
    </rPh>
    <phoneticPr fontId="2"/>
  </si>
  <si>
    <t>第39回日本TDM学会・学術大会【京都】【集合】</t>
    <rPh sb="17" eb="19">
      <t>キョウト</t>
    </rPh>
    <rPh sb="21" eb="23">
      <t>シュウゴウ</t>
    </rPh>
    <phoneticPr fontId="2"/>
  </si>
  <si>
    <t>第27回日本がん分子標的治療学会学術集会【佐賀】【集合】</t>
    <rPh sb="21" eb="23">
      <t>サガ</t>
    </rPh>
    <rPh sb="25" eb="27">
      <t>シュウゴウ</t>
    </rPh>
    <phoneticPr fontId="2"/>
  </si>
  <si>
    <t>第15回JSOPP(日本がん薬剤学会)学術大会【愛知】【集合】</t>
    <rPh sb="24" eb="26">
      <t>アイチ</t>
    </rPh>
    <rPh sb="28" eb="30">
      <t>シュウゴウ</t>
    </rPh>
    <phoneticPr fontId="2"/>
  </si>
  <si>
    <t>第95回日本胃癌学会総会【札幌】【集合】</t>
    <rPh sb="13" eb="15">
      <t>サッポロ</t>
    </rPh>
    <rPh sb="17" eb="19">
      <t>シュウゴウ</t>
    </rPh>
    <phoneticPr fontId="2"/>
  </si>
  <si>
    <t>第32回日本医療薬学会年会【群馬】【集合】</t>
    <rPh sb="14" eb="16">
      <t>グンマ</t>
    </rPh>
    <rPh sb="18" eb="20">
      <t>シュウゴウ</t>
    </rPh>
    <phoneticPr fontId="2"/>
  </si>
  <si>
    <t>第28回日本緩和医療学会学術大会【神戸】【集合】</t>
    <rPh sb="17" eb="19">
      <t>コウベ</t>
    </rPh>
    <rPh sb="21" eb="23">
      <t>シュウゴウ</t>
    </rPh>
    <phoneticPr fontId="2"/>
  </si>
  <si>
    <t>第16回日本緩和医療薬学会年会【神戸】【集合】</t>
    <rPh sb="16" eb="18">
      <t>コウベ</t>
    </rPh>
    <rPh sb="20" eb="22">
      <t>シュウゴウ</t>
    </rPh>
    <phoneticPr fontId="2"/>
  </si>
  <si>
    <t>第81回 日本癌学会学術総会【横浜】【集合/LIVE/オンデマンド】</t>
    <rPh sb="15" eb="17">
      <t>ヨコハマ</t>
    </rPh>
    <rPh sb="19" eb="21">
      <t>シュウゴウ</t>
    </rPh>
    <phoneticPr fontId="2"/>
  </si>
  <si>
    <t>第60回日本癌治療学会学術集会【神戸】【集合/LIVE/オンデマンド】</t>
    <rPh sb="16" eb="18">
      <t>コウベ</t>
    </rPh>
    <rPh sb="20" eb="22">
      <t>シュウゴウ</t>
    </rPh>
    <phoneticPr fontId="2"/>
  </si>
  <si>
    <t>第84回日本血液学会学術集会【福岡】【集合/LIVE/オンデマンド】</t>
    <rPh sb="15" eb="17">
      <t>フクオカ</t>
    </rPh>
    <rPh sb="19" eb="21">
      <t>シュウゴウ</t>
    </rPh>
    <phoneticPr fontId="2"/>
  </si>
  <si>
    <t>第5回日本腫瘍循環器学会学術集会【LIVE/オンデマンド】</t>
    <phoneticPr fontId="2"/>
  </si>
  <si>
    <t>第49回日本小児臨床薬理学会学術集会【東京】【集合/LIVE】</t>
    <rPh sb="19" eb="21">
      <t>トウキョウ</t>
    </rPh>
    <rPh sb="23" eb="25">
      <t>シュウゴウ</t>
    </rPh>
    <phoneticPr fontId="2"/>
  </si>
  <si>
    <t>2022/11/14-12/16</t>
    <phoneticPr fontId="2"/>
  </si>
  <si>
    <t>第30回日本消化器関連学会週間【福岡】【集合/LIVE/オンデマンド/教育講演e-learning】</t>
    <rPh sb="16" eb="18">
      <t>フクオカ</t>
    </rPh>
    <rPh sb="20" eb="22">
      <t>シュウゴウ</t>
    </rPh>
    <phoneticPr fontId="2"/>
  </si>
  <si>
    <t>第31回 日本乳癌学会学術総会【横浜】【集合】</t>
    <rPh sb="16" eb="18">
      <t>ヨコハマ</t>
    </rPh>
    <rPh sb="20" eb="22">
      <t>シュウゴウ</t>
    </rPh>
    <phoneticPr fontId="2"/>
  </si>
  <si>
    <t>第63回日本肺癌学会学術集会【福岡】【集合/LIVE/オンデマンド】</t>
    <rPh sb="15" eb="17">
      <t>フクオカ</t>
    </rPh>
    <rPh sb="19" eb="21">
      <t>シュウゴウ</t>
    </rPh>
    <phoneticPr fontId="2"/>
  </si>
  <si>
    <t>第110回日本泌尿器科学会総会【神戸】【集合】</t>
    <rPh sb="16" eb="18">
      <t>コウベ</t>
    </rPh>
    <rPh sb="20" eb="22">
      <t>シュウゴウ</t>
    </rPh>
    <phoneticPr fontId="2"/>
  </si>
  <si>
    <t>第70回北海道薬学大会【集合】</t>
    <rPh sb="12" eb="14">
      <t>シュウゴウ</t>
    </rPh>
    <phoneticPr fontId="2"/>
  </si>
  <si>
    <t>日本病院薬剤師会東北ブロック第12回学術大会【福島】</t>
    <rPh sb="23" eb="25">
      <t>フクシマ</t>
    </rPh>
    <phoneticPr fontId="2"/>
  </si>
  <si>
    <t>日本病院薬剤師会関東ブロック第53回学術大会【新潟】【集合】</t>
    <rPh sb="23" eb="25">
      <t>ニイガタ</t>
    </rPh>
    <rPh sb="27" eb="29">
      <t>シュウゴウ</t>
    </rPh>
    <phoneticPr fontId="2"/>
  </si>
  <si>
    <t>日本病院薬剤師会東海ブロック・日本薬学会東海支部合同学術大会2022【静岡】</t>
    <rPh sb="35" eb="37">
      <t>シズオカ</t>
    </rPh>
    <phoneticPr fontId="2"/>
  </si>
  <si>
    <t>第３2回日本病院薬剤師会 北陸ブロック学術大会【富山】</t>
    <rPh sb="0" eb="1">
      <t>ダイ</t>
    </rPh>
    <rPh sb="3" eb="4">
      <t>カイ</t>
    </rPh>
    <rPh sb="24" eb="26">
      <t>トヤマ</t>
    </rPh>
    <phoneticPr fontId="2"/>
  </si>
  <si>
    <t>第44回日本病院薬剤師会近畿学術大会【LIVE/オンデマンド】</t>
    <phoneticPr fontId="2"/>
  </si>
  <si>
    <t>第81回九州山口薬学大会【熊本】</t>
    <rPh sb="13" eb="15">
      <t>クマモト</t>
    </rPh>
    <phoneticPr fontId="2"/>
  </si>
  <si>
    <t>第64回日本婦人科腫瘍学会学術講演会【福岡】【集合/LIVE/オンデマンド】</t>
    <rPh sb="19" eb="21">
      <t>フクオカ</t>
    </rPh>
    <rPh sb="23" eb="25">
      <t>シュウゴウ</t>
    </rPh>
    <phoneticPr fontId="2"/>
  </si>
  <si>
    <t>がん疼痛緩和のための医療用麻薬適正使用推進講習会～症例から適正使用を学ぶ～【東京】【LIVE】</t>
    <rPh sb="38" eb="40">
      <t>トウキョウ</t>
    </rPh>
    <phoneticPr fontId="2"/>
  </si>
  <si>
    <t>がん疼痛緩和のための医療用麻薬適正使用推進講習会～症例から適正使用を学ぶ～【静岡】【LIVE】</t>
    <rPh sb="38" eb="40">
      <t>シズオカ</t>
    </rPh>
    <phoneticPr fontId="2"/>
  </si>
  <si>
    <t>がん疼痛緩和のための医療用麻薬適正使用推進講習会～症例から適正使用を学ぶ～【高知】【LIVE】</t>
    <rPh sb="38" eb="40">
      <t>コウチ</t>
    </rPh>
    <phoneticPr fontId="2"/>
  </si>
  <si>
    <t>がん疼痛緩和のための医療用麻薬適正使用推進講習会～症例から適正使用を学ぶ～【兵庫】【LIVE】</t>
    <rPh sb="38" eb="40">
      <t>ヒョウゴ</t>
    </rPh>
    <phoneticPr fontId="2"/>
  </si>
  <si>
    <t>がん疼痛緩和のための医療用麻薬適正使用推進講習会～症例から適正使用を学ぶ～【鹿児島】【LIVE】</t>
    <rPh sb="38" eb="41">
      <t>カゴシマ</t>
    </rPh>
    <phoneticPr fontId="2"/>
  </si>
  <si>
    <t>がん疼痛緩和のための医療用麻薬適正使用推進講習会～症例から適正使用を学ぶ～【鳥取】【LIVE】</t>
    <rPh sb="38" eb="40">
      <t>トットリ</t>
    </rPh>
    <phoneticPr fontId="2"/>
  </si>
  <si>
    <t>がん疼痛緩和のための医療用麻薬適正使用推進講習会～症例から適正使用を学ぶ～【青森】【LIVE】</t>
    <rPh sb="38" eb="40">
      <t>アオモリ</t>
    </rPh>
    <phoneticPr fontId="2"/>
  </si>
  <si>
    <t>がん研究会有明病院</t>
  </si>
  <si>
    <t>令和5年度 第1回Tsuchiura Oncology Club</t>
  </si>
  <si>
    <t>令和5年度第1回神奈川がん薬物療法・専門薬剤師セミナー</t>
  </si>
  <si>
    <t>令和５年度　第２回神奈川がん薬物療法・専門薬剤師セミナー</t>
  </si>
  <si>
    <t>令和５年度　第３回神奈川がん薬物療法・専門薬剤師セミナー</t>
  </si>
  <si>
    <t>令和５年度　第１回神奈川がん薬物療法・専門薬剤師ワークショップ</t>
  </si>
  <si>
    <t>令和５年度　第２回神奈川がん薬物療法・専門薬剤師ワークショップ</t>
  </si>
  <si>
    <t>令和５年度　第3回神奈川がん薬物療法・専門薬剤師ワークショップ</t>
  </si>
  <si>
    <t>第2回ABCセミナー</t>
  </si>
  <si>
    <t>第18回オンたまの会</t>
  </si>
  <si>
    <t>R5年度　第2回　Tsuchiura Oncology Club</t>
  </si>
  <si>
    <t>第一回NCGM腫瘍内科セミナー</t>
  </si>
  <si>
    <t>日本病院薬剤師会東北ブロック第１２回学術大会　楽しく学べる！irAEカンファレンス ～皮膚障害・内分泌障害～</t>
  </si>
  <si>
    <t>公益社団法人　神奈川県病院薬剤師会</t>
  </si>
  <si>
    <t>公益社団法人　神奈川県病院薬剤師会　</t>
  </si>
  <si>
    <t>一般社団法人土浦薬剤師会、総合病院土浦協同病院、日本調剤土浦店、南山堂薬局おおつ野店</t>
  </si>
  <si>
    <t>乳腺・腫瘍内科/がん総合診療センター共催</t>
  </si>
  <si>
    <t>東北病院薬剤師会</t>
  </si>
  <si>
    <t xml:space="preserve">集合およびWeb併用型
【集合】なかつ情報プラザ第3会議室 </t>
    <rPh sb="13" eb="15">
      <t>シュウゴウ</t>
    </rPh>
    <phoneticPr fontId="2"/>
  </si>
  <si>
    <t>【集合】ホテルハマツ２階　チェルシー・メイフェア</t>
    <phoneticPr fontId="2"/>
  </si>
  <si>
    <t>23Y0101</t>
    <phoneticPr fontId="2"/>
  </si>
  <si>
    <t>22Y0202</t>
    <phoneticPr fontId="2"/>
  </si>
  <si>
    <t>22Y0301</t>
    <phoneticPr fontId="2"/>
  </si>
  <si>
    <t>23Y0401</t>
    <phoneticPr fontId="2"/>
  </si>
  <si>
    <t>日本緩和医療薬学会第26回教育セミナー【オンデマンド】</t>
    <phoneticPr fontId="2"/>
  </si>
  <si>
    <t>第24回日本癌治療学会アップデート教育コース【WEB】</t>
    <phoneticPr fontId="2"/>
  </si>
  <si>
    <t>23Y0701</t>
    <phoneticPr fontId="2"/>
  </si>
  <si>
    <t>22Y0702</t>
    <phoneticPr fontId="2"/>
  </si>
  <si>
    <t>22Y0801</t>
    <phoneticPr fontId="2"/>
  </si>
  <si>
    <t>23Y0901</t>
    <phoneticPr fontId="2"/>
  </si>
  <si>
    <t>23Y0902</t>
    <phoneticPr fontId="2"/>
  </si>
  <si>
    <t>23Y1101</t>
    <phoneticPr fontId="2"/>
  </si>
  <si>
    <t>第25回日本癌治療学会アップデート教育コース【WEB】</t>
    <phoneticPr fontId="2"/>
  </si>
  <si>
    <t>第28回日本癌治療学会教育セミナー【神戸】【集合/LIVE】</t>
    <rPh sb="18" eb="20">
      <t>コウベ</t>
    </rPh>
    <rPh sb="22" eb="24">
      <t>シュウゴウ</t>
    </rPh>
    <phoneticPr fontId="2"/>
  </si>
  <si>
    <t>2023年度教育セミナーAセッション【e-learning】</t>
    <rPh sb="4" eb="6">
      <t>ネンド</t>
    </rPh>
    <rPh sb="6" eb="8">
      <t>キョウイク</t>
    </rPh>
    <phoneticPr fontId="2"/>
  </si>
  <si>
    <t>2023年度教育セミナーBセッション【e-learning】</t>
    <rPh sb="4" eb="6">
      <t>ネンド</t>
    </rPh>
    <rPh sb="6" eb="8">
      <t>キョウイク</t>
    </rPh>
    <phoneticPr fontId="2"/>
  </si>
  <si>
    <t>第23回臨床腫瘍夏期セミナー【WEB】</t>
    <phoneticPr fontId="2"/>
  </si>
  <si>
    <t>2023/7/6-7</t>
    <phoneticPr fontId="2"/>
  </si>
  <si>
    <t>22Y1203</t>
  </si>
  <si>
    <t>22Y1204</t>
  </si>
  <si>
    <t>22Y1205</t>
  </si>
  <si>
    <t>22Y1206</t>
  </si>
  <si>
    <t>22Y1207</t>
  </si>
  <si>
    <t>22Y1208</t>
  </si>
  <si>
    <t>22Y1209</t>
  </si>
  <si>
    <t>22Y1210</t>
  </si>
  <si>
    <t>23X0101</t>
    <phoneticPr fontId="2"/>
  </si>
  <si>
    <t>23X0201</t>
    <phoneticPr fontId="2"/>
  </si>
  <si>
    <t>23X0301</t>
    <phoneticPr fontId="2"/>
  </si>
  <si>
    <t>23X0501</t>
    <phoneticPr fontId="2"/>
  </si>
  <si>
    <t>23X0601</t>
    <phoneticPr fontId="2"/>
  </si>
  <si>
    <t>23X0701</t>
    <phoneticPr fontId="2"/>
  </si>
  <si>
    <t>22X0801</t>
    <phoneticPr fontId="2"/>
  </si>
  <si>
    <t>23X0901</t>
    <phoneticPr fontId="2"/>
  </si>
  <si>
    <t>23X1001</t>
    <phoneticPr fontId="2"/>
  </si>
  <si>
    <t>22X1101</t>
    <phoneticPr fontId="2"/>
  </si>
  <si>
    <t>22X1201</t>
    <phoneticPr fontId="2"/>
  </si>
  <si>
    <t>22X1301</t>
    <phoneticPr fontId="2"/>
  </si>
  <si>
    <t>第16回 日本在宅薬学会学術大会【神戸】【集合/LIVE】</t>
    <rPh sb="17" eb="19">
      <t>コウベ</t>
    </rPh>
    <rPh sb="21" eb="23">
      <t>シュウゴウ</t>
    </rPh>
    <phoneticPr fontId="2"/>
  </si>
  <si>
    <t>【神戸】</t>
    <rPh sb="1" eb="3">
      <t>コウベ</t>
    </rPh>
    <phoneticPr fontId="2"/>
  </si>
  <si>
    <t>2日間</t>
    <rPh sb="1" eb="3">
      <t>ニチカン</t>
    </rPh>
    <phoneticPr fontId="2"/>
  </si>
  <si>
    <t>集合/LIVE</t>
    <rPh sb="0" eb="2">
      <t>シュウゴウ</t>
    </rPh>
    <phoneticPr fontId="2"/>
  </si>
  <si>
    <t>2023/7/16-17</t>
    <phoneticPr fontId="2"/>
  </si>
  <si>
    <t>第15回 日本在宅薬学会学術大会【北海道】【集合/LIVE/オンデマンド】</t>
    <rPh sb="17" eb="20">
      <t>ホッカイドウ</t>
    </rPh>
    <rPh sb="22" eb="24">
      <t>シュウゴウ</t>
    </rPh>
    <phoneticPr fontId="2"/>
  </si>
  <si>
    <t>23X1401</t>
    <phoneticPr fontId="2"/>
  </si>
  <si>
    <t>22X1501</t>
    <phoneticPr fontId="2"/>
  </si>
  <si>
    <t>22X1601</t>
    <phoneticPr fontId="2"/>
  </si>
  <si>
    <t>22X1701</t>
    <phoneticPr fontId="2"/>
  </si>
  <si>
    <t>23X1801</t>
    <phoneticPr fontId="2"/>
  </si>
  <si>
    <t>22X1901</t>
    <phoneticPr fontId="2"/>
  </si>
  <si>
    <t>23X2001</t>
    <phoneticPr fontId="2"/>
  </si>
  <si>
    <t>23X2111</t>
    <phoneticPr fontId="2"/>
  </si>
  <si>
    <t>23X2121</t>
    <phoneticPr fontId="2"/>
  </si>
  <si>
    <t>23X2131</t>
    <phoneticPr fontId="2"/>
  </si>
  <si>
    <t>22X2141</t>
    <phoneticPr fontId="2"/>
  </si>
  <si>
    <t>22X2151</t>
    <phoneticPr fontId="2"/>
  </si>
  <si>
    <t>23X2161</t>
    <phoneticPr fontId="2"/>
  </si>
  <si>
    <t>22X2181</t>
    <phoneticPr fontId="2"/>
  </si>
  <si>
    <t>22X2201</t>
    <phoneticPr fontId="2"/>
  </si>
  <si>
    <t>23X2301</t>
    <phoneticPr fontId="2"/>
  </si>
  <si>
    <t>22X2401</t>
    <phoneticPr fontId="2"/>
  </si>
  <si>
    <t>22X2501</t>
    <phoneticPr fontId="2"/>
  </si>
  <si>
    <t>23X2601</t>
    <phoneticPr fontId="2"/>
  </si>
  <si>
    <t>22X2701</t>
    <phoneticPr fontId="2"/>
  </si>
  <si>
    <t>23X2801</t>
    <phoneticPr fontId="2"/>
  </si>
  <si>
    <t>23X2901</t>
    <phoneticPr fontId="2"/>
  </si>
  <si>
    <t>2023/7/19-8/15</t>
    <phoneticPr fontId="2"/>
  </si>
  <si>
    <t>23-042</t>
    <phoneticPr fontId="2"/>
  </si>
  <si>
    <t>2023/6/30-7/14</t>
    <phoneticPr fontId="2"/>
  </si>
  <si>
    <t>2023/7/21-8/4</t>
    <phoneticPr fontId="2"/>
  </si>
  <si>
    <t>2023/8/10-8/25</t>
    <phoneticPr fontId="2"/>
  </si>
  <si>
    <t>JASPO実務スキルアップセミナー2022【オンデマンド配信】</t>
    <rPh sb="28" eb="30">
      <t>ハイシン</t>
    </rPh>
    <phoneticPr fontId="2"/>
  </si>
  <si>
    <t>2022/10/4～10/31</t>
    <phoneticPr fontId="2"/>
  </si>
  <si>
    <t>22E0401</t>
    <phoneticPr fontId="2"/>
  </si>
  <si>
    <t>実務スキルアップセミナー</t>
    <phoneticPr fontId="2"/>
  </si>
  <si>
    <t>スタートアップセミナー</t>
    <phoneticPr fontId="2"/>
  </si>
  <si>
    <t>エキスパートセミナー</t>
    <phoneticPr fontId="2"/>
  </si>
  <si>
    <t>・いずれも2021年1月以降に開催されたものが対象となり、受講証明書の写しを提出することで単位が認められます。</t>
    <rPh sb="9" eb="10">
      <t>ネン</t>
    </rPh>
    <rPh sb="11" eb="12">
      <t>ガツ</t>
    </rPh>
    <rPh sb="12" eb="14">
      <t>イコウ</t>
    </rPh>
    <rPh sb="15" eb="17">
      <t>カイサイ</t>
    </rPh>
    <rPh sb="23" eb="25">
      <t>タイショウ</t>
    </rPh>
    <rPh sb="29" eb="31">
      <t>ジュコウ</t>
    </rPh>
    <rPh sb="31" eb="34">
      <t>ショウメイショ</t>
    </rPh>
    <rPh sb="35" eb="36">
      <t>ウツ</t>
    </rPh>
    <rPh sb="38" eb="40">
      <t>テイシュツ</t>
    </rPh>
    <rPh sb="45" eb="47">
      <t>タンイ</t>
    </rPh>
    <rPh sb="48" eb="49">
      <t>ミト</t>
    </rPh>
    <phoneticPr fontId="2"/>
  </si>
  <si>
    <t>A：10単位
B：5単位</t>
    <rPh sb="4" eb="6">
      <t>タンイ</t>
    </rPh>
    <rPh sb="10" eb="12">
      <t>タンイ</t>
    </rPh>
    <phoneticPr fontId="2"/>
  </si>
  <si>
    <t>2024/3/2-3</t>
    <phoneticPr fontId="2"/>
  </si>
  <si>
    <t>JASPOスタートアップセミナー2024【オンデマンド配信】</t>
    <rPh sb="27" eb="29">
      <t>ハイシン</t>
    </rPh>
    <phoneticPr fontId="2"/>
  </si>
  <si>
    <t>2024/6/18-7/16</t>
    <phoneticPr fontId="2"/>
  </si>
  <si>
    <t>JASPOブラッシュアップセミナー2024【オンデマンド配信】</t>
    <rPh sb="28" eb="30">
      <t>ハイシン</t>
    </rPh>
    <phoneticPr fontId="2"/>
  </si>
  <si>
    <t>JASPOエキスパートセミナー2023【オンデマンド配信】</t>
    <rPh sb="26" eb="28">
      <t>ハイシン</t>
    </rPh>
    <phoneticPr fontId="2"/>
  </si>
  <si>
    <t>2023/11/21-12/18</t>
    <phoneticPr fontId="2"/>
  </si>
  <si>
    <t>JASPO実務スキルアップセミナー2023【オンデマンド配信】</t>
    <rPh sb="28" eb="30">
      <t>ハイシン</t>
    </rPh>
    <phoneticPr fontId="2"/>
  </si>
  <si>
    <t>2023/10/3-10/30</t>
    <phoneticPr fontId="2"/>
  </si>
  <si>
    <t>JASPOEssential Seminar Neo2024&lt;A-Program&gt;【オンデマンド】</t>
    <phoneticPr fontId="2"/>
  </si>
  <si>
    <t>JASPOEssential Seminar Neo2024&lt;B-Program&gt;【オンデマンド】</t>
    <phoneticPr fontId="2"/>
  </si>
  <si>
    <t>JASPOEssential Seminar Neo2024&lt;C-Program&gt;【オンデマンド】</t>
    <phoneticPr fontId="2"/>
  </si>
  <si>
    <t>JASPO地域医療連携セミナー2023【LIVE配信】</t>
    <rPh sb="5" eb="11">
      <t>チイキイリョウレンケイ</t>
    </rPh>
    <rPh sb="24" eb="26">
      <t>ハイシン</t>
    </rPh>
    <phoneticPr fontId="2"/>
  </si>
  <si>
    <t>がん患者に関わる薬剤師のための精神心理的ケア研修会2024【神戸】</t>
    <rPh sb="30" eb="32">
      <t>コウベ</t>
    </rPh>
    <phoneticPr fontId="2"/>
  </si>
  <si>
    <t>JASPO臨床研究セミナー（ベーシックコース）2024【LIVE配信】</t>
    <rPh sb="32" eb="34">
      <t>ハイシン</t>
    </rPh>
    <phoneticPr fontId="2"/>
  </si>
  <si>
    <t>2023/12/11-2024/2/5</t>
    <phoneticPr fontId="2"/>
  </si>
  <si>
    <t>JASPO臨床研究セミナー（アドバンスト）2024【LIVE配信】</t>
    <rPh sb="30" eb="32">
      <t>ハイシン</t>
    </rPh>
    <phoneticPr fontId="2"/>
  </si>
  <si>
    <t>2024/7/6-7</t>
    <phoneticPr fontId="2"/>
  </si>
  <si>
    <t>2023/7/8-9</t>
    <phoneticPr fontId="2"/>
  </si>
  <si>
    <t>Best of ASCO 2024 in Japan　【WEB】</t>
    <phoneticPr fontId="2"/>
  </si>
  <si>
    <t>医療薬学フォーラム2024【熊本】【集合】</t>
    <rPh sb="14" eb="16">
      <t>クマモト</t>
    </rPh>
    <rPh sb="18" eb="20">
      <t>シュウゴウ</t>
    </rPh>
    <phoneticPr fontId="2"/>
  </si>
  <si>
    <t>第40回日本TDM学会・学術大会【北海道】【集合】</t>
    <rPh sb="17" eb="20">
      <t>ホッカイドウ</t>
    </rPh>
    <rPh sb="22" eb="24">
      <t>シュウゴウ</t>
    </rPh>
    <phoneticPr fontId="2"/>
  </si>
  <si>
    <t>2024/7/14-15</t>
    <phoneticPr fontId="2"/>
  </si>
  <si>
    <t>第28回日本がん分子標的治療学会学術集会【東京】【集合】</t>
    <rPh sb="21" eb="23">
      <t>トウキョウ</t>
    </rPh>
    <rPh sb="25" eb="27">
      <t>シュウゴウ</t>
    </rPh>
    <phoneticPr fontId="2"/>
  </si>
  <si>
    <t>2024/6/19-21</t>
    <phoneticPr fontId="2"/>
  </si>
  <si>
    <t>第16回JSOPP(日本がん薬剤学会)学術大会【東京】【集合】</t>
    <rPh sb="24" eb="26">
      <t>トウキョウ</t>
    </rPh>
    <rPh sb="28" eb="30">
      <t>シュウゴウ</t>
    </rPh>
    <phoneticPr fontId="2"/>
  </si>
  <si>
    <t>第96回日本胃癌学会総会【京都】【集合】</t>
    <rPh sb="13" eb="15">
      <t>キョウト</t>
    </rPh>
    <rPh sb="17" eb="19">
      <t>シュウゴウ</t>
    </rPh>
    <phoneticPr fontId="2"/>
  </si>
  <si>
    <t>2024/2/28-3/1</t>
    <phoneticPr fontId="2"/>
  </si>
  <si>
    <t>４日間</t>
    <rPh sb="1" eb="3">
      <t>ニチカン</t>
    </rPh>
    <phoneticPr fontId="2"/>
  </si>
  <si>
    <t>第33回日本医療薬学会年会【宮城】【集合】</t>
    <rPh sb="14" eb="16">
      <t>ミヤギ</t>
    </rPh>
    <rPh sb="18" eb="20">
      <t>シュウゴウ</t>
    </rPh>
    <phoneticPr fontId="2"/>
  </si>
  <si>
    <t>2023/11/3-5</t>
    <phoneticPr fontId="2"/>
  </si>
  <si>
    <t>2023/11/21-2024/1/19</t>
    <phoneticPr fontId="2"/>
  </si>
  <si>
    <t>第29回日本緩和医療学会学術大会【神戸】【集合】</t>
    <rPh sb="17" eb="19">
      <t>コウベ</t>
    </rPh>
    <rPh sb="21" eb="23">
      <t>シュウゴウ</t>
    </rPh>
    <phoneticPr fontId="2"/>
  </si>
  <si>
    <t>2024/6/14-15</t>
    <phoneticPr fontId="2"/>
  </si>
  <si>
    <t>第17回日本緩和医療薬学会年会【東京】【集合】</t>
    <rPh sb="16" eb="18">
      <t>トウキョウ</t>
    </rPh>
    <rPh sb="20" eb="22">
      <t>シュウゴウ</t>
    </rPh>
    <phoneticPr fontId="2"/>
  </si>
  <si>
    <t>2024/5/24-25</t>
    <phoneticPr fontId="2"/>
  </si>
  <si>
    <t>第82回 日本癌学会学術総会【横浜】【集合/LIVE/オンデマンド】</t>
    <rPh sb="15" eb="17">
      <t>ヨコハマ</t>
    </rPh>
    <rPh sb="19" eb="21">
      <t>シュウゴウ</t>
    </rPh>
    <phoneticPr fontId="2"/>
  </si>
  <si>
    <t>2023/9/21-23</t>
    <phoneticPr fontId="2"/>
  </si>
  <si>
    <t>第61回日本癌治療学会学術集会【横浜】【集合】</t>
    <rPh sb="16" eb="18">
      <t>ヨコハマ</t>
    </rPh>
    <rPh sb="20" eb="22">
      <t>シュウゴウ</t>
    </rPh>
    <phoneticPr fontId="2"/>
  </si>
  <si>
    <t>2023/10/19-21</t>
    <phoneticPr fontId="2"/>
  </si>
  <si>
    <t>第85回日本血液学会学術集会【東京】【集合/LIVE/オンデマンド】</t>
    <rPh sb="15" eb="17">
      <t>トウキョウ</t>
    </rPh>
    <rPh sb="19" eb="21">
      <t>シュウゴウ</t>
    </rPh>
    <phoneticPr fontId="2"/>
  </si>
  <si>
    <t>2023/10/13-15</t>
    <phoneticPr fontId="2"/>
  </si>
  <si>
    <t>2023/11/1-30</t>
    <phoneticPr fontId="2"/>
  </si>
  <si>
    <t>第17回 日本在宅薬学会学術大会【神戸】【集合/LIVE】</t>
    <rPh sb="17" eb="19">
      <t>コウベ</t>
    </rPh>
    <rPh sb="21" eb="23">
      <t>シュウゴウ</t>
    </rPh>
    <phoneticPr fontId="2"/>
  </si>
  <si>
    <t>2023/9/30-10/1</t>
    <phoneticPr fontId="2"/>
  </si>
  <si>
    <t>2024/8/3-4</t>
    <phoneticPr fontId="2"/>
  </si>
  <si>
    <t>第7回日本腫瘍循環器学会学術集会【兵庫】【集合】</t>
    <rPh sb="17" eb="19">
      <t>ヒョウゴ</t>
    </rPh>
    <rPh sb="21" eb="23">
      <t>シュウゴウ</t>
    </rPh>
    <phoneticPr fontId="2"/>
  </si>
  <si>
    <t>第6回日本腫瘍循環器学会学術集会【兵庫】【集合】</t>
    <rPh sb="17" eb="19">
      <t>ヒョウゴ</t>
    </rPh>
    <rPh sb="21" eb="23">
      <t>シュウゴウ</t>
    </rPh>
    <phoneticPr fontId="2"/>
  </si>
  <si>
    <t>第50回日本小児臨床薬理学会学術集会【大阪】【集合/LIVE】</t>
    <rPh sb="19" eb="21">
      <t>オオサカ</t>
    </rPh>
    <rPh sb="23" eb="25">
      <t>シュウゴウ</t>
    </rPh>
    <phoneticPr fontId="2"/>
  </si>
  <si>
    <t>第31回日本消化器関連学会週間【兵庫】【集合/LIVE/オンデマンド/教育講演e-learning】</t>
    <rPh sb="16" eb="18">
      <t>ヒョウゴ</t>
    </rPh>
    <rPh sb="20" eb="22">
      <t>シュウゴウ</t>
    </rPh>
    <phoneticPr fontId="2"/>
  </si>
  <si>
    <t>2023/11/2-5</t>
    <phoneticPr fontId="2"/>
  </si>
  <si>
    <t>第32回 日本乳癌学会学術総会【宮城】【集合】</t>
    <rPh sb="16" eb="18">
      <t>ミヤギ</t>
    </rPh>
    <rPh sb="20" eb="22">
      <t>シュウゴウ</t>
    </rPh>
    <phoneticPr fontId="2"/>
  </si>
  <si>
    <t>2024/7/11-13</t>
    <phoneticPr fontId="2"/>
  </si>
  <si>
    <t>2023/11/2-4</t>
    <phoneticPr fontId="2"/>
  </si>
  <si>
    <t>第64回日本肺癌学会学術集会【東京】【集合】</t>
    <rPh sb="15" eb="17">
      <t>トウキョウ</t>
    </rPh>
    <rPh sb="19" eb="21">
      <t>シュウゴウ</t>
    </rPh>
    <phoneticPr fontId="2"/>
  </si>
  <si>
    <t>第111回日本泌尿器科学会総会【横浜】【集合】</t>
    <rPh sb="16" eb="18">
      <t>ヨコハマ</t>
    </rPh>
    <rPh sb="20" eb="22">
      <t>シュウゴウ</t>
    </rPh>
    <phoneticPr fontId="2"/>
  </si>
  <si>
    <t>2024/4/25-27</t>
    <phoneticPr fontId="2"/>
  </si>
  <si>
    <t>第71回北海道薬学大会【集合】</t>
    <rPh sb="12" eb="14">
      <t>シュウゴウ</t>
    </rPh>
    <phoneticPr fontId="2"/>
  </si>
  <si>
    <t>2_北海道</t>
    <rPh sb="2" eb="5">
      <t>ホッカイドウ</t>
    </rPh>
    <phoneticPr fontId="2"/>
  </si>
  <si>
    <t>3_東北</t>
    <rPh sb="2" eb="4">
      <t>トウホク</t>
    </rPh>
    <phoneticPr fontId="2"/>
  </si>
  <si>
    <t>日本病院薬剤師会東北ブロック第13回学術大会【青森】</t>
    <rPh sb="23" eb="25">
      <t>アオモリ</t>
    </rPh>
    <phoneticPr fontId="2"/>
  </si>
  <si>
    <t>2024/6/22-23</t>
    <phoneticPr fontId="2"/>
  </si>
  <si>
    <t>4_関東</t>
    <rPh sb="2" eb="4">
      <t>カントウ</t>
    </rPh>
    <phoneticPr fontId="2"/>
  </si>
  <si>
    <t>日本病院薬剤師会関東ブロック第54回学術大会【埼玉】【集合】</t>
    <rPh sb="23" eb="25">
      <t>サイタマ</t>
    </rPh>
    <rPh sb="27" eb="29">
      <t>シュウゴウ</t>
    </rPh>
    <phoneticPr fontId="2"/>
  </si>
  <si>
    <t>5_東海</t>
  </si>
  <si>
    <t>日本病院薬剤師会東海ブロック・日本薬学会東海支部合同学術大会2023【名古屋】</t>
    <rPh sb="35" eb="38">
      <t>ナゴヤ</t>
    </rPh>
    <phoneticPr fontId="2"/>
  </si>
  <si>
    <t>6．北陸</t>
    <rPh sb="2" eb="4">
      <t>ホクリク</t>
    </rPh>
    <phoneticPr fontId="2"/>
  </si>
  <si>
    <t>第３３回日本病院薬剤師会 北陸ブロック学術大会【石川】</t>
    <rPh sb="0" eb="1">
      <t>ダイ</t>
    </rPh>
    <rPh sb="3" eb="4">
      <t>カイ</t>
    </rPh>
    <rPh sb="24" eb="26">
      <t>イシカワ</t>
    </rPh>
    <phoneticPr fontId="2"/>
  </si>
  <si>
    <t>7_近畿</t>
    <rPh sb="2" eb="4">
      <t>キンキ</t>
    </rPh>
    <phoneticPr fontId="2"/>
  </si>
  <si>
    <t>第45回日本病院薬剤師会近畿学術大会【和歌山】【集合/オンデマンド】</t>
    <rPh sb="19" eb="22">
      <t>ワカヤマ</t>
    </rPh>
    <rPh sb="24" eb="26">
      <t>シュウゴウ</t>
    </rPh>
    <phoneticPr fontId="2"/>
  </si>
  <si>
    <t>2024/1/27-28</t>
    <phoneticPr fontId="2"/>
  </si>
  <si>
    <t>2024/2/13-27</t>
    <phoneticPr fontId="2"/>
  </si>
  <si>
    <t>8_中国四国</t>
  </si>
  <si>
    <t>2022/11/5-6</t>
    <phoneticPr fontId="2"/>
  </si>
  <si>
    <t>第61回日本薬学会・日本薬剤師会・日本病院薬剤師会中国四国支部学術大会【広島】【集合】</t>
    <rPh sb="36" eb="38">
      <t>ヒロシマ</t>
    </rPh>
    <rPh sb="40" eb="42">
      <t>シュウゴウ</t>
    </rPh>
    <phoneticPr fontId="2"/>
  </si>
  <si>
    <t>9_中国四国</t>
  </si>
  <si>
    <t>第62回日本薬学会・日本薬剤師会・日本病院薬剤師会中国四国支部学術大会【高知】【集合】</t>
    <rPh sb="36" eb="38">
      <t>コウチ</t>
    </rPh>
    <rPh sb="40" eb="42">
      <t>シュウゴウ</t>
    </rPh>
    <phoneticPr fontId="2"/>
  </si>
  <si>
    <t>2023/10/28-29</t>
    <phoneticPr fontId="2"/>
  </si>
  <si>
    <t>9_九州山口</t>
    <rPh sb="2" eb="4">
      <t>キュウシュウ</t>
    </rPh>
    <rPh sb="4" eb="6">
      <t>ヤマグチ</t>
    </rPh>
    <phoneticPr fontId="2"/>
  </si>
  <si>
    <t>第82回九州山口薬学大会【長崎】</t>
    <rPh sb="13" eb="15">
      <t>ナガサキ</t>
    </rPh>
    <phoneticPr fontId="2"/>
  </si>
  <si>
    <t>2023/9/23-24</t>
    <phoneticPr fontId="2"/>
  </si>
  <si>
    <t>2023/7/14-16</t>
    <phoneticPr fontId="2"/>
  </si>
  <si>
    <t>2023/7/14-8/16</t>
    <phoneticPr fontId="2"/>
  </si>
  <si>
    <t>第65回日本婦人科腫瘍学会学術講演会【島根】【集合/オンデマンド】</t>
    <rPh sb="19" eb="21">
      <t>シマネ</t>
    </rPh>
    <rPh sb="23" eb="25">
      <t>シュウゴウ</t>
    </rPh>
    <phoneticPr fontId="2"/>
  </si>
  <si>
    <t>５日間</t>
    <rPh sb="1" eb="3">
      <t>ニチカン</t>
    </rPh>
    <phoneticPr fontId="2"/>
  </si>
  <si>
    <t>2024/7/18-20</t>
    <phoneticPr fontId="2"/>
  </si>
  <si>
    <t>第66回日本婦人科腫瘍学会学術講演会【鹿児島】【集合】</t>
    <rPh sb="19" eb="22">
      <t>カゴシマ</t>
    </rPh>
    <rPh sb="24" eb="26">
      <t>シュウゴウ</t>
    </rPh>
    <phoneticPr fontId="2"/>
  </si>
  <si>
    <t>5日間</t>
    <rPh sb="1" eb="3">
      <t>ニチカン</t>
    </rPh>
    <phoneticPr fontId="2"/>
  </si>
  <si>
    <t>日本薬学会第144年会【横浜】【集合/LIVE】</t>
    <rPh sb="12" eb="14">
      <t>ヨコハマ</t>
    </rPh>
    <rPh sb="16" eb="18">
      <t>シュウゴウ</t>
    </rPh>
    <phoneticPr fontId="2"/>
  </si>
  <si>
    <t>2024/3/28-31</t>
    <phoneticPr fontId="2"/>
  </si>
  <si>
    <t>第17回 日本薬局学会 学術総会【名古屋】【集合/オンデマンド】</t>
    <rPh sb="17" eb="20">
      <t>ナゴヤ</t>
    </rPh>
    <rPh sb="22" eb="24">
      <t>シュウゴウ</t>
    </rPh>
    <phoneticPr fontId="2"/>
  </si>
  <si>
    <t>2023/10/8-9</t>
    <phoneticPr fontId="2"/>
  </si>
  <si>
    <t>2023/10/8-31</t>
    <phoneticPr fontId="2"/>
  </si>
  <si>
    <t>2023/9/17-18</t>
    <phoneticPr fontId="2"/>
  </si>
  <si>
    <t>第56回日本薬剤師会学術大会【和歌山】【集合】</t>
    <rPh sb="15" eb="18">
      <t>ワカヤマ</t>
    </rPh>
    <rPh sb="20" eb="22">
      <t>シュウゴウ</t>
    </rPh>
    <phoneticPr fontId="2"/>
  </si>
  <si>
    <t>第21回日本臨床腫瘍学会学術集会【名古屋】【集合/オンデマンド】</t>
    <rPh sb="17" eb="20">
      <t>ナゴヤ</t>
    </rPh>
    <rPh sb="22" eb="24">
      <t>シュウゴウ</t>
    </rPh>
    <phoneticPr fontId="2"/>
  </si>
  <si>
    <t>2024/2/22-24</t>
    <phoneticPr fontId="2"/>
  </si>
  <si>
    <t>2024/3/1-</t>
    <phoneticPr fontId="2"/>
  </si>
  <si>
    <t>５日間</t>
    <rPh sb="1" eb="2">
      <t>ニチ</t>
    </rPh>
    <rPh sb="2" eb="3">
      <t>カン</t>
    </rPh>
    <phoneticPr fontId="2"/>
  </si>
  <si>
    <t>第44回日本臨床薬理学会学術総会【神戸】【集合】</t>
    <rPh sb="17" eb="19">
      <t>コウベ</t>
    </rPh>
    <rPh sb="21" eb="23">
      <t>シュウゴウ</t>
    </rPh>
    <phoneticPr fontId="2"/>
  </si>
  <si>
    <t>2023/12/14-16</t>
    <phoneticPr fontId="2"/>
  </si>
  <si>
    <t>第49回日本骨髄腫学会学術集会【福岡】【集合/LIVE】</t>
    <rPh sb="4" eb="6">
      <t>ニホン</t>
    </rPh>
    <rPh sb="6" eb="8">
      <t>コツズイ</t>
    </rPh>
    <rPh sb="8" eb="9">
      <t>シュ</t>
    </rPh>
    <rPh sb="9" eb="11">
      <t>ガッカイ</t>
    </rPh>
    <rPh sb="11" eb="15">
      <t>ガクジュツシュウカイ</t>
    </rPh>
    <rPh sb="16" eb="18">
      <t>フクオカ</t>
    </rPh>
    <rPh sb="20" eb="22">
      <t>シュウゴウ</t>
    </rPh>
    <phoneticPr fontId="2"/>
  </si>
  <si>
    <t>2024/5/31-6/2</t>
    <phoneticPr fontId="2"/>
  </si>
  <si>
    <t>第14回 日本がん・生殖医療学会 学術集会</t>
    <phoneticPr fontId="2"/>
  </si>
  <si>
    <t>2024/2/10-11</t>
    <phoneticPr fontId="2"/>
  </si>
  <si>
    <t>第34回オンコロジーセミナー</t>
    <phoneticPr fontId="2"/>
  </si>
  <si>
    <t>令和５年度 がん専門薬剤師集中教育講座web【オンデマンド】</t>
    <rPh sb="0" eb="2">
      <t>レイワ</t>
    </rPh>
    <phoneticPr fontId="2"/>
  </si>
  <si>
    <t>2023/11/1-2023/12/22</t>
    <phoneticPr fontId="2"/>
  </si>
  <si>
    <t>2023/11/1-2023/12/22【オンデマンド】</t>
    <phoneticPr fontId="2"/>
  </si>
  <si>
    <t>23Y0202</t>
    <phoneticPr fontId="2"/>
  </si>
  <si>
    <t>24Y0101</t>
    <phoneticPr fontId="2"/>
  </si>
  <si>
    <t>第21回がん臨床試験協力・参加メディカルスタッフのためのセミナー【横浜】【集合】</t>
    <rPh sb="33" eb="35">
      <t>ヨコハマ</t>
    </rPh>
    <rPh sb="37" eb="39">
      <t>シュウゴウ</t>
    </rPh>
    <phoneticPr fontId="2"/>
  </si>
  <si>
    <t>第20回がん臨床試験協力・参加メディカルスタッフのためのセミナー【神戸】【集合/LIVE】</t>
    <rPh sb="33" eb="35">
      <t>コウベ</t>
    </rPh>
    <rPh sb="37" eb="39">
      <t>シュウゴウ</t>
    </rPh>
    <phoneticPr fontId="2"/>
  </si>
  <si>
    <t>23Y0301</t>
    <phoneticPr fontId="2"/>
  </si>
  <si>
    <t>第12回日本緩和医療学会緩和ケア基礎セミナー（2024年度）</t>
    <phoneticPr fontId="2"/>
  </si>
  <si>
    <t>24Y0401</t>
    <phoneticPr fontId="2"/>
  </si>
  <si>
    <t>日本緩和医療学会第33回教育セミナー（2022年度）【WEB】</t>
    <phoneticPr fontId="2"/>
  </si>
  <si>
    <t>日本緩和医療学会第34回教育セミナー（2022年度）【WEB】</t>
    <phoneticPr fontId="2"/>
  </si>
  <si>
    <t>日本緩和医療学会第35回教育セミナー（2023年度）【WEB】</t>
    <phoneticPr fontId="2"/>
  </si>
  <si>
    <t>日本緩和医療学会第36回教育セミナー（2023年度）【WEB】</t>
    <phoneticPr fontId="2"/>
  </si>
  <si>
    <t>日本緩和医療学会第37回教育セミナー（2024年度）【WEB】</t>
    <phoneticPr fontId="2"/>
  </si>
  <si>
    <t>2022/12/1-2023/5/31</t>
    <phoneticPr fontId="2"/>
  </si>
  <si>
    <t>日本緩和医療薬学会第27回教育セミナー【オンデマンド】</t>
    <phoneticPr fontId="2"/>
  </si>
  <si>
    <t>日本緩和医療薬学会第28回教育セミナー【神戸】【オンデマンド】</t>
    <rPh sb="20" eb="22">
      <t>コウベ</t>
    </rPh>
    <phoneticPr fontId="2"/>
  </si>
  <si>
    <t>2023/6/26-11/30</t>
    <phoneticPr fontId="2"/>
  </si>
  <si>
    <t>日本緩和医療薬学会第29回教育セミナー【オンデマンド】</t>
    <phoneticPr fontId="2"/>
  </si>
  <si>
    <t>2023/12/1-2024/5/31</t>
    <phoneticPr fontId="2"/>
  </si>
  <si>
    <t>第27回日本癌治療学会アップデート教育コース【WEB】</t>
    <phoneticPr fontId="2"/>
  </si>
  <si>
    <t>第26回日本癌治療学会アップデート教育コース【WEB】</t>
    <phoneticPr fontId="2"/>
  </si>
  <si>
    <t>23Y0702</t>
  </si>
  <si>
    <t>24Y0701</t>
    <phoneticPr fontId="2"/>
  </si>
  <si>
    <t>第29回日本癌治療学会教育セミナー</t>
    <phoneticPr fontId="2"/>
  </si>
  <si>
    <t>不明</t>
    <rPh sb="0" eb="2">
      <t>フメイ</t>
    </rPh>
    <phoneticPr fontId="2"/>
  </si>
  <si>
    <t>23Y0801</t>
    <phoneticPr fontId="2"/>
  </si>
  <si>
    <t>2024年度教育セミナーAセッション【e-learning】</t>
    <rPh sb="4" eb="6">
      <t>ネンド</t>
    </rPh>
    <rPh sb="6" eb="8">
      <t>キョウイク</t>
    </rPh>
    <phoneticPr fontId="2"/>
  </si>
  <si>
    <t>2024年度教育セミナーBセッション【e-learning】</t>
    <rPh sb="4" eb="6">
      <t>ネンド</t>
    </rPh>
    <rPh sb="6" eb="8">
      <t>キョウイク</t>
    </rPh>
    <phoneticPr fontId="2"/>
  </si>
  <si>
    <t>2024/1/10-12/27</t>
    <phoneticPr fontId="2"/>
  </si>
  <si>
    <t>2024/1/10-12/27【e-learning】</t>
    <phoneticPr fontId="2"/>
  </si>
  <si>
    <t>24Y0901</t>
    <phoneticPr fontId="2"/>
  </si>
  <si>
    <t>24Y0902</t>
    <phoneticPr fontId="2"/>
  </si>
  <si>
    <t>2024/6/28-29</t>
    <phoneticPr fontId="2"/>
  </si>
  <si>
    <t>第24回臨床腫瘍夏期セミナー【WEB】</t>
    <phoneticPr fontId="2"/>
  </si>
  <si>
    <t>24Y1101</t>
    <phoneticPr fontId="2"/>
  </si>
  <si>
    <t>がん疼痛緩和のための医療用麻薬適正使用推進講習会～症例から適正使用を学ぶ～【宮城】【LIVE】</t>
    <rPh sb="38" eb="40">
      <t>ミヤギ</t>
    </rPh>
    <phoneticPr fontId="2"/>
  </si>
  <si>
    <t>がん疼痛緩和のための医療用麻薬適正使用推進講習会～症例から適正使用を学ぶ～【長野】【LIVE】</t>
    <rPh sb="38" eb="40">
      <t>ナガノ</t>
    </rPh>
    <phoneticPr fontId="2"/>
  </si>
  <si>
    <t>がん疼痛緩和のための医療用麻薬適正使用推進講習会～症例から適正使用を学ぶ～【岐阜】【LIVE】</t>
    <rPh sb="38" eb="40">
      <t>ギフ</t>
    </rPh>
    <phoneticPr fontId="2"/>
  </si>
  <si>
    <t>がん疼痛緩和のための医療用麻薬適正使用推進講習会～症例から適正使用を学ぶ～【徳島】【LIVE】</t>
    <rPh sb="38" eb="40">
      <t>トクシマ</t>
    </rPh>
    <phoneticPr fontId="2"/>
  </si>
  <si>
    <t>がん疼痛緩和のための医療用麻薬適正使用推進講習会～症例から適正使用を学ぶ～【長崎】【LIVE】</t>
    <rPh sb="38" eb="40">
      <t>ナガサキ</t>
    </rPh>
    <phoneticPr fontId="2"/>
  </si>
  <si>
    <t>がん疼痛緩和のための医療用麻薬適正使用推進講習会～症例から適正使用を学ぶ～【山口】【LIVE】</t>
    <rPh sb="38" eb="40">
      <t>ヤマグチ</t>
    </rPh>
    <phoneticPr fontId="2"/>
  </si>
  <si>
    <t>23Y1201</t>
    <phoneticPr fontId="2"/>
  </si>
  <si>
    <t>23Y1202</t>
    <phoneticPr fontId="2"/>
  </si>
  <si>
    <t>23Y1203</t>
    <phoneticPr fontId="2"/>
  </si>
  <si>
    <t>23Y1204</t>
    <phoneticPr fontId="2"/>
  </si>
  <si>
    <t>23Y1205</t>
    <phoneticPr fontId="2"/>
  </si>
  <si>
    <t>23Y1206</t>
    <phoneticPr fontId="2"/>
  </si>
  <si>
    <t>23Y1207</t>
    <phoneticPr fontId="2"/>
  </si>
  <si>
    <t>23Y1208</t>
    <phoneticPr fontId="2"/>
  </si>
  <si>
    <t>2023年　第3回ABCセミナー</t>
  </si>
  <si>
    <t>第42回 鎮痛薬･オピオイドペプチドシンポジウム</t>
  </si>
  <si>
    <t>第37回東北臨床腫瘍セミナー</t>
  </si>
  <si>
    <t>副作用マネジメントにおけるテレフォンフォローアップのタイミングについての考察</t>
  </si>
  <si>
    <t>令和5年度第3回 Tsuchiura Oncology Club　</t>
  </si>
  <si>
    <t>第42回がん治療研修会</t>
  </si>
  <si>
    <t>第105回抗がん剤研修会　　</t>
  </si>
  <si>
    <t>令和5年度 第１回東京都がん薬物療法協議会～三団体合同薬薬連携研修会～</t>
  </si>
  <si>
    <t>第61回福岡県病院薬剤師会オンコロジー研修会</t>
  </si>
  <si>
    <t>2023年　第4回ABCセミナー</t>
  </si>
  <si>
    <t>第2回NCGM腫瘍内科セミナー</t>
  </si>
  <si>
    <t>第3回NCGM腫瘍内科セミナー</t>
  </si>
  <si>
    <t>令和5年度第4回　Tsuchiura Oncology Club</t>
  </si>
  <si>
    <t>令和5年度 第1回 愛知県病院薬剤師会 薬薬連携ワークショップ</t>
  </si>
  <si>
    <t>第18回病診薬連携 緩和ケア研究会 骨転移治療を学ぶ</t>
  </si>
  <si>
    <t>令和5年度 第1回 市立札幌病院 外来化学療法センター研修会</t>
  </si>
  <si>
    <t>誰でもわかる！抗がん剤の基礎　連続講座　第8回　～分子標的治療薬（3） 低分子型～</t>
  </si>
  <si>
    <t>2023年　第5回ABCセミナー</t>
  </si>
  <si>
    <t>2023年　第6回ABCセミナー</t>
  </si>
  <si>
    <t>2023年度　北里大学病院薬剤部　がん薬物療法の均てん化勉強会　第1回がん薬物療法と抗がん剤の基礎知識（前編）</t>
  </si>
  <si>
    <t>2023年度　北里大学病院薬剤部　がん薬物療法の均てん化勉強会　第2回　がん薬物療法と抗がん剤の基礎知識（後編）</t>
  </si>
  <si>
    <t>2023年度　北里大学病院薬剤部　がん薬物療法の均てん化勉強会　第3回　症状から診る抗がん剤の副作用とその対策（前編）</t>
  </si>
  <si>
    <t>2023年度　北里大学病院薬剤部　がん薬物療法の均てん化勉強会</t>
  </si>
  <si>
    <t>2023年度　北里大学病院薬剤部　がん薬物療法の均てん化勉強会　第5回　抗がん剤調整時の注意とその曝露対策</t>
  </si>
  <si>
    <t>令和5年度 第1回大分県病院薬剤師会オンコロジー研修会</t>
  </si>
  <si>
    <t>次世代のがんプロフェッショナル養成プラン 第１回臨床がん医療講座</t>
  </si>
  <si>
    <t>第７回中津広域がん化学療法学びのすすめ</t>
  </si>
  <si>
    <t>がん関連薬剤師教育セミナー</t>
  </si>
  <si>
    <t>札幌東区がん医療薬剤師研究会　第8回勉強会</t>
  </si>
  <si>
    <t>地域連携の基盤をつくるため薬剤師のためのICIマネジメントセミナー2023秋</t>
  </si>
  <si>
    <t>誰でもわかる！抗がん剤の基礎　連続講座　第9回 ～分子標的治療薬（4） 低分子型～</t>
  </si>
  <si>
    <t>令和5年度 第5回 Tsuchiura Oncology Club</t>
  </si>
  <si>
    <t>2023年　第7回ABCセミナー</t>
  </si>
  <si>
    <t>2023年　第8回ABCセミナー</t>
  </si>
  <si>
    <t>2023年　第9回ABCセミナー</t>
  </si>
  <si>
    <t>2023年　第10回ABCセミナー</t>
  </si>
  <si>
    <t>2023年　第11回ABCセミナー</t>
  </si>
  <si>
    <t>2023年　第12回ABCセミナー</t>
  </si>
  <si>
    <t>第21回　広島がん薬物療法セミナー （基礎コース）</t>
  </si>
  <si>
    <t>第25回国際チャールズ・ハイデルバーガーがんシンポジウム・第12回広島がんセミナー先端的がん薬物療法研究会 合同学術集会</t>
  </si>
  <si>
    <t>令和5年度第2回東京都がん薬物療法協議会～三団体合同薬薬連携研修会～</t>
  </si>
  <si>
    <t>第106回　抗がん剤研修会</t>
  </si>
  <si>
    <t>松山大学大学院医療薬学研究科　がんプロ第12回公開講座/松山大学薬学部　第31回卒後教育講座/松山大学大学院医療薬学研究科　第1回大学院セミナー</t>
  </si>
  <si>
    <t>五稜郭薬薬連携ＷＥＢセミナー</t>
  </si>
  <si>
    <t>令和5年度 第6回 Tsuchiura Oncology Club</t>
  </si>
  <si>
    <t>あすなろ薬薬連携研修会</t>
  </si>
  <si>
    <t>第19回オンたまの会</t>
  </si>
  <si>
    <t>令和5年度第7回 Tsuchiura Oncology Club</t>
  </si>
  <si>
    <t>第 13 回 埼玉県立がんセンター がん薬薬連携シンポジウム</t>
  </si>
  <si>
    <t>第62回福岡県病院薬剤師会オンコロジー研修会</t>
  </si>
  <si>
    <t>令和5年度 第2回 市立札幌病院 外来化学療法センター研修会</t>
  </si>
  <si>
    <t>第20回オンたまの会</t>
  </si>
  <si>
    <t>2023年度　第２回　北里大学病院薬剤部　がん薬物療法の均てん化勉強会　第１回　がん薬物療法と抗がん剤の基礎知識（前編）</t>
  </si>
  <si>
    <t>2023年度　第２回　北里大学病院薬剤部　がん薬物療法の均てん化勉強会　第2回　がん薬物療法と抗がん剤の基礎知識（後編）</t>
  </si>
  <si>
    <t>2023年度　第2回　北里大学病院薬剤部　がん薬物療法の均てん化勉強会　第３回　症状から診る抗がん剤の副作用とその対策（前編）</t>
  </si>
  <si>
    <t>2023年度　第2回　北里大学病院薬剤部　がん薬物療法の均てん化勉強会　第４回　症状から診る抗がん剤の副作用とその対策（後編）</t>
  </si>
  <si>
    <t>2023年度　第２回　北里大学病院薬剤部　がん薬物療法の均てん化勉強会　第５回　抗がん剤調製時の注意と曝露対策</t>
  </si>
  <si>
    <t>令和5年度 第2回 愛知県病院薬剤師会 薬薬連携ワークショップ</t>
  </si>
  <si>
    <t>irAE講演会</t>
  </si>
  <si>
    <t>第13回九州山口薬学会ファーマシューティカルケアシンポジウム　教育講演２</t>
  </si>
  <si>
    <t>第13回九州山口薬学会ファーマシューティカルケアシンポジウム　シンポジウム５</t>
  </si>
  <si>
    <t>第22回広島がん薬物療法セミナー（基礎コース）</t>
  </si>
  <si>
    <t>尾張三河泌尿器腫瘍講演会</t>
  </si>
  <si>
    <t>第3回薬剤師のための臨床腫瘍薬学セミナー</t>
  </si>
  <si>
    <t>広島県病院薬剤師会東支部研修会　第16回がんセミナー</t>
  </si>
  <si>
    <t>令和5年度 第8回 Tsuchiura Oncology Club</t>
  </si>
  <si>
    <t>第12回高知県病院薬剤師会がん専門部会講習会</t>
  </si>
  <si>
    <t>北海道医療大学　次世代のがんプロフェッショナル養成プラン　第13回がん薬物療法研究討論会</t>
  </si>
  <si>
    <t>第107回　抗がん剤研修会</t>
  </si>
  <si>
    <t>22023年度北日本・東日本ブロック実務者研修会</t>
  </si>
  <si>
    <t>第13回徳洲会オンコロジー委員会勉強会</t>
  </si>
  <si>
    <t>第12回県南・県西がん専門認定薬剤師セミナー</t>
  </si>
  <si>
    <t>第21回オンたまの会</t>
  </si>
  <si>
    <t>第4回薬剤師のための臨床腫瘍薬学セミナー</t>
  </si>
  <si>
    <t>疫チェックポイント阻害薬マネージメント教育プログラム　地域連携の基盤をつくる薬剤師のためのICIマネジメントセミナー2024春</t>
  </si>
  <si>
    <t>松山大学大学院医療薬学研究科　がんプロ第13回公開講座/松山大学薬学部　第38回卒後教育講座/松山大学大学院医療薬学研究科　第2回大学院セミナー</t>
  </si>
  <si>
    <t>第11回福岡オンコロジー病診薬連携研究会</t>
  </si>
  <si>
    <t>第７回 がん薬薬連携勉強会</t>
  </si>
  <si>
    <t>Pharmacist Collaboration Seminar</t>
  </si>
  <si>
    <t>令和5年度 第9回 Tsuchiura Oncology Club</t>
  </si>
  <si>
    <t>令和5年度第3回東京都がん薬物療法協議会～三団体合同薬薬連携研修会～</t>
  </si>
  <si>
    <t>令和5年度第2回大分県病院薬剤師会オンコロジー研修会</t>
  </si>
  <si>
    <t>2023年度がん薬物療法講演会</t>
  </si>
  <si>
    <t>第43回がん治療研修会</t>
  </si>
  <si>
    <t>広島県病院薬剤師会東支部研修会　第17回がんセミナー</t>
  </si>
  <si>
    <t>23-046</t>
  </si>
  <si>
    <t>23-047</t>
  </si>
  <si>
    <t>23-048</t>
  </si>
  <si>
    <t>23-049</t>
  </si>
  <si>
    <t>23-050</t>
  </si>
  <si>
    <t>23-051</t>
  </si>
  <si>
    <t>23-052</t>
  </si>
  <si>
    <t>23-053</t>
  </si>
  <si>
    <t>23-054</t>
  </si>
  <si>
    <t>23-055</t>
  </si>
  <si>
    <t>23-056</t>
  </si>
  <si>
    <t>23-057</t>
  </si>
  <si>
    <t>23-058</t>
  </si>
  <si>
    <t>23-059</t>
  </si>
  <si>
    <t>23-060</t>
  </si>
  <si>
    <t>23-061</t>
  </si>
  <si>
    <t>23-062</t>
  </si>
  <si>
    <t>23-063</t>
  </si>
  <si>
    <t>23-064</t>
  </si>
  <si>
    <t>23-065</t>
  </si>
  <si>
    <t>23-067</t>
  </si>
  <si>
    <t>23-068</t>
  </si>
  <si>
    <t>23-069</t>
  </si>
  <si>
    <t>23-070</t>
  </si>
  <si>
    <t>23-071</t>
  </si>
  <si>
    <t>23-072</t>
  </si>
  <si>
    <t>23-073</t>
  </si>
  <si>
    <t>23-074</t>
  </si>
  <si>
    <t>23-075</t>
  </si>
  <si>
    <t>23-076</t>
  </si>
  <si>
    <t>23-077</t>
  </si>
  <si>
    <t>23-078</t>
  </si>
  <si>
    <t>23-079</t>
  </si>
  <si>
    <t>23-080</t>
  </si>
  <si>
    <t>23-081</t>
  </si>
  <si>
    <t>23-082</t>
  </si>
  <si>
    <t>23-083</t>
  </si>
  <si>
    <t>23-084</t>
  </si>
  <si>
    <t>23-085</t>
  </si>
  <si>
    <t>23-086</t>
  </si>
  <si>
    <t>23-087</t>
  </si>
  <si>
    <t>23-088</t>
  </si>
  <si>
    <t>23-089</t>
  </si>
  <si>
    <t>23-090</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</si>
  <si>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</si>
  <si>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</si>
  <si>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</si>
  <si>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</si>
  <si>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</si>
  <si>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</si>
  <si>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</si>
  <si>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</si>
  <si>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</si>
  <si>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</si>
  <si>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</si>
  <si>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</si>
  <si>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</si>
  <si>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</si>
  <si>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</si>
  <si>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</si>
  <si>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</si>
  <si>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</si>
  <si>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</si>
  <si>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</si>
  <si>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23-111</t>
  </si>
  <si>
    <t>23-112</t>
  </si>
  <si>
    <t>23-113</t>
  </si>
  <si>
    <t>23-114</t>
  </si>
  <si>
    <t>23-115</t>
  </si>
  <si>
    <t>23-116</t>
  </si>
  <si>
    <t>24-001</t>
  </si>
  <si>
    <t>24-002</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</si>
  <si>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</si>
  <si>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</si>
  <si>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</si>
  <si>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</si>
  <si>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</si>
  <si>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</si>
  <si>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</si>
  <si>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</si>
  <si>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</si>
  <si>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</si>
  <si>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</si>
  <si>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</si>
  <si>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</si>
  <si>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</si>
  <si>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</si>
  <si>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</si>
  <si>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</si>
  <si>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</si>
  <si>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</si>
  <si>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</si>
  <si>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</si>
  <si>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</si>
  <si>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</si>
  <si>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鎮痛薬･オピオイドペプチド研究会</t>
  </si>
  <si>
    <t>NPO法人東北臨床腫瘍研究会</t>
  </si>
  <si>
    <t>がん診療連携拠点病院薬剤師研修会城北支部</t>
  </si>
  <si>
    <t>一般社団法人土浦薬剤師会　総合病院土浦協同病院　独立行政法人国立病院機構霞ヶ浦医療センター</t>
  </si>
  <si>
    <t>一般社団法人 柏市薬剤師会</t>
  </si>
  <si>
    <t>東京都がん診療連携協議会（研修部会 薬剤師小委員会）</t>
  </si>
  <si>
    <t>一般社団法人土浦薬剤師会、総合病院土浦協同病院</t>
  </si>
  <si>
    <t>愛知県病院薬剤師会がん部会</t>
  </si>
  <si>
    <t>国立病院機構東京医療センター緩和ケアセンター／第一三共株式会社</t>
  </si>
  <si>
    <t>公益社団法人 日本薬学会 医療薬科学部会</t>
  </si>
  <si>
    <t>Oncology Forum Hiroshima / 広島県病院薬剤師会 / 中外製薬株式会社</t>
  </si>
  <si>
    <t>札幌薬剤師会厚別支部</t>
  </si>
  <si>
    <t>一般社団法人 土浦薬剤師会、総合病院 土浦協同病院</t>
  </si>
  <si>
    <t>(一社)広島県病院薬剤師会　専門薬剤師委員会（がん・緩和）</t>
  </si>
  <si>
    <t>第25回国際チャールズ・ハイデルバーガーがんシンポジウム・ 第12回広島がんセミナー先端的がん薬物療法研究会 合同学術集会</t>
  </si>
  <si>
    <t>函館五稜郭病院</t>
  </si>
  <si>
    <t>加賀市薬剤師会</t>
  </si>
  <si>
    <t>一般社団法人土浦薬剤師会、総合病院土浦協同病院、国立病院機構霞ヶ浦医療センター</t>
  </si>
  <si>
    <t>埼玉県立がんセンター薬剤部</t>
  </si>
  <si>
    <t>(一社)愛知県病院薬剤師会</t>
  </si>
  <si>
    <t>国際医療研究センター病院がん総合診療センター</t>
  </si>
  <si>
    <t>九州山口薬学会</t>
  </si>
  <si>
    <t>アステラス製薬株式会社</t>
  </si>
  <si>
    <t>徳洲会オンコロジー委員会</t>
  </si>
  <si>
    <t>県南・県西がん専門認定薬剤師セミナー協議会 一般社団法人茨城県病院薬剤師会、日本化薬株式会社（共催）</t>
  </si>
  <si>
    <t>JASPO</t>
  </si>
  <si>
    <t>板橋中央総合病院</t>
  </si>
  <si>
    <t>協和キリン株式会社</t>
  </si>
  <si>
    <t>一般社団法人土浦薬剤師会、総合病院 土浦協同病院、日本調剤 土浦薬局、山口薬局 おおつ野</t>
  </si>
  <si>
    <t>大分県薬剤師会</t>
  </si>
  <si>
    <t>沖縄県病院薬剤師会</t>
  </si>
  <si>
    <t>24X0101</t>
    <phoneticPr fontId="2"/>
  </si>
  <si>
    <t>24X0201</t>
    <phoneticPr fontId="2"/>
  </si>
  <si>
    <t>24X0301</t>
    <phoneticPr fontId="2"/>
  </si>
  <si>
    <t>24X0501</t>
    <phoneticPr fontId="2"/>
  </si>
  <si>
    <t>24X0601</t>
    <phoneticPr fontId="2"/>
  </si>
  <si>
    <t>24X0701</t>
    <phoneticPr fontId="2"/>
  </si>
  <si>
    <t>23X0801</t>
    <phoneticPr fontId="2"/>
  </si>
  <si>
    <t>24X0901</t>
    <phoneticPr fontId="2"/>
  </si>
  <si>
    <t>24X1001</t>
    <phoneticPr fontId="2"/>
  </si>
  <si>
    <t>23X1101</t>
    <phoneticPr fontId="2"/>
  </si>
  <si>
    <t>23X1201</t>
    <phoneticPr fontId="2"/>
  </si>
  <si>
    <t>23X1301</t>
    <phoneticPr fontId="2"/>
  </si>
  <si>
    <t>24X1401</t>
    <phoneticPr fontId="2"/>
  </si>
  <si>
    <t>23X1501</t>
    <phoneticPr fontId="2"/>
  </si>
  <si>
    <t>24X1501</t>
    <phoneticPr fontId="2"/>
  </si>
  <si>
    <t>23X1601</t>
    <phoneticPr fontId="2"/>
  </si>
  <si>
    <t>23X1701</t>
    <phoneticPr fontId="2"/>
  </si>
  <si>
    <t>24X1801</t>
    <phoneticPr fontId="2"/>
  </si>
  <si>
    <t>23X1901</t>
    <phoneticPr fontId="2"/>
  </si>
  <si>
    <t>24X2001</t>
    <phoneticPr fontId="2"/>
  </si>
  <si>
    <t>24X2111</t>
    <phoneticPr fontId="2"/>
  </si>
  <si>
    <t>24X2121</t>
    <phoneticPr fontId="2"/>
  </si>
  <si>
    <t>2024/8/10-11</t>
    <phoneticPr fontId="2"/>
  </si>
  <si>
    <t>24X2131</t>
    <phoneticPr fontId="2"/>
  </si>
  <si>
    <t>23X2141</t>
    <phoneticPr fontId="2"/>
  </si>
  <si>
    <t>23X2151</t>
    <phoneticPr fontId="2"/>
  </si>
  <si>
    <t>24X2161</t>
    <phoneticPr fontId="2"/>
  </si>
  <si>
    <t>22X2171</t>
    <phoneticPr fontId="2"/>
  </si>
  <si>
    <t>23X2171</t>
    <phoneticPr fontId="2"/>
  </si>
  <si>
    <t>23X2181</t>
    <phoneticPr fontId="2"/>
  </si>
  <si>
    <t>23X2201</t>
    <phoneticPr fontId="2"/>
  </si>
  <si>
    <t>24X2201</t>
    <phoneticPr fontId="2"/>
  </si>
  <si>
    <t>24X2301</t>
    <phoneticPr fontId="2"/>
  </si>
  <si>
    <t>23X2401</t>
    <phoneticPr fontId="2"/>
  </si>
  <si>
    <t>23X2501</t>
    <phoneticPr fontId="2"/>
  </si>
  <si>
    <t>24X2601</t>
    <phoneticPr fontId="2"/>
  </si>
  <si>
    <t>23X2701</t>
    <phoneticPr fontId="2"/>
  </si>
  <si>
    <t>24X2801</t>
    <phoneticPr fontId="2"/>
  </si>
  <si>
    <t>24X2901</t>
    <phoneticPr fontId="2"/>
  </si>
  <si>
    <t>24＆0302</t>
    <phoneticPr fontId="2"/>
  </si>
  <si>
    <t>24E0101</t>
    <phoneticPr fontId="2"/>
  </si>
  <si>
    <t>2024/7/24-8/20</t>
    <phoneticPr fontId="2"/>
  </si>
  <si>
    <t>24E0201</t>
    <phoneticPr fontId="2"/>
  </si>
  <si>
    <t>23E0301</t>
    <phoneticPr fontId="2"/>
  </si>
  <si>
    <t>23E0401</t>
    <phoneticPr fontId="2"/>
  </si>
  <si>
    <t>24A0501</t>
    <phoneticPr fontId="2"/>
  </si>
  <si>
    <t>24A0502</t>
    <phoneticPr fontId="2"/>
  </si>
  <si>
    <t>24A0503</t>
    <phoneticPr fontId="2"/>
  </si>
  <si>
    <t>2024/6/28-7/12</t>
    <phoneticPr fontId="2"/>
  </si>
  <si>
    <t>2024/7/19-8/2</t>
    <phoneticPr fontId="2"/>
  </si>
  <si>
    <t>2024/8/9-8/23</t>
    <phoneticPr fontId="2"/>
  </si>
  <si>
    <t>24R0901</t>
    <phoneticPr fontId="2"/>
  </si>
  <si>
    <t>4単位</t>
    <rPh sb="1" eb="3">
      <t>タンイ</t>
    </rPh>
    <phoneticPr fontId="2"/>
  </si>
  <si>
    <t>2024（オンデマンド+集合）</t>
    <rPh sb="12" eb="14">
      <t>シュウゴウ</t>
    </rPh>
    <phoneticPr fontId="2"/>
  </si>
  <si>
    <t>8単位</t>
    <rPh sb="1" eb="3">
      <t>タンイ</t>
    </rPh>
    <phoneticPr fontId="2"/>
  </si>
  <si>
    <t>10単位</t>
    <rPh sb="2" eb="4">
      <t>タンイ</t>
    </rPh>
    <phoneticPr fontId="2"/>
  </si>
  <si>
    <t>がんゲノム医療セミナー</t>
    <phoneticPr fontId="2"/>
  </si>
  <si>
    <t>JASPO薬学介入と事例報告のためのWEB研修会2024【LIVE配信】</t>
    <rPh sb="33" eb="35">
      <t>ハイシン</t>
    </rPh>
    <phoneticPr fontId="2"/>
  </si>
  <si>
    <t>24A0701</t>
    <phoneticPr fontId="2"/>
  </si>
  <si>
    <t>JASPO地域医療連携セミナー2021【LIVE配信】</t>
    <rPh sb="5" eb="11">
      <t>チイキイリョウレンケイ</t>
    </rPh>
    <rPh sb="24" eb="26">
      <t>ハイシン</t>
    </rPh>
    <phoneticPr fontId="2"/>
  </si>
  <si>
    <t>23S0101</t>
  </si>
  <si>
    <t>がん患者に関わる薬剤師のための精神心理的ケア研修会2023秋【オンデマンド】</t>
    <phoneticPr fontId="2"/>
  </si>
  <si>
    <t>2023/10/2～11/30</t>
  </si>
  <si>
    <t>23S0102</t>
    <phoneticPr fontId="2"/>
  </si>
  <si>
    <t>23S0103</t>
    <phoneticPr fontId="2"/>
  </si>
  <si>
    <t>がん患者に関わる薬剤師のための精神心理的ケア研修会2023秋【オンデマンド・ロールプレイ研修】</t>
    <phoneticPr fontId="2"/>
  </si>
  <si>
    <t>2023/10/2～11/30・12/3</t>
    <phoneticPr fontId="2"/>
  </si>
  <si>
    <t>24S0101</t>
    <phoneticPr fontId="2"/>
  </si>
  <si>
    <t>JASPO臨床研究セミナー20２0【LIVE配信】</t>
    <rPh sb="22" eb="24">
      <t>ハイシン</t>
    </rPh>
    <phoneticPr fontId="2"/>
  </si>
  <si>
    <t>22Y0501</t>
    <phoneticPr fontId="2"/>
  </si>
  <si>
    <t>23Y0501</t>
    <phoneticPr fontId="2"/>
  </si>
  <si>
    <t>23Y0502</t>
    <phoneticPr fontId="2"/>
  </si>
  <si>
    <t>24Y0501</t>
    <phoneticPr fontId="2"/>
  </si>
  <si>
    <t>24Y0502</t>
    <phoneticPr fontId="2"/>
  </si>
  <si>
    <t>22Y0602</t>
    <phoneticPr fontId="2"/>
  </si>
  <si>
    <t>23Y0601</t>
    <phoneticPr fontId="2"/>
  </si>
  <si>
    <t>23Y0602</t>
    <phoneticPr fontId="2"/>
  </si>
  <si>
    <t>24Y0601</t>
    <phoneticPr fontId="2"/>
  </si>
  <si>
    <t>24R0902</t>
    <phoneticPr fontId="2"/>
  </si>
  <si>
    <t>22C0802</t>
    <phoneticPr fontId="2"/>
  </si>
  <si>
    <t>22S0100</t>
    <phoneticPr fontId="2"/>
  </si>
  <si>
    <t>2022/10/3-10/31、11/6</t>
    <phoneticPr fontId="2"/>
  </si>
  <si>
    <t>23C0801</t>
    <phoneticPr fontId="2"/>
  </si>
  <si>
    <t>第19回広島がん薬物療法セミナー（基礎コース）</t>
    <phoneticPr fontId="2"/>
  </si>
  <si>
    <t>広島県病院薬剤師会東支部研修会　第14回がんセミナー</t>
    <phoneticPr fontId="2"/>
  </si>
  <si>
    <t>広島県病院薬剤師会　専門薬剤師委員会（がん・緩和）</t>
    <phoneticPr fontId="2"/>
  </si>
  <si>
    <t>第20回広島がん薬物療法セミナー（基礎コース）</t>
    <phoneticPr fontId="2"/>
  </si>
  <si>
    <t>23-066</t>
    <phoneticPr fontId="2"/>
  </si>
  <si>
    <t>人と医を紡ぐ北海道がん医療人養成プラン 第１２回がん薬物療法研究討論会</t>
    <phoneticPr fontId="2"/>
  </si>
  <si>
    <t>第11回県南・県西がん専門認定薬剤師セミナー</t>
    <phoneticPr fontId="2"/>
  </si>
  <si>
    <t>令和4年度　第3回神奈川がん薬物療法・専門薬剤師ワークショップ</t>
    <phoneticPr fontId="2"/>
  </si>
  <si>
    <t>23-005</t>
    <phoneticPr fontId="2"/>
  </si>
  <si>
    <t>22-127</t>
    <phoneticPr fontId="2"/>
  </si>
  <si>
    <t>23-010</t>
    <phoneticPr fontId="2"/>
  </si>
  <si>
    <t>令和4年度　第2回　北里大学病院薬剤部　がん薬物療法の均てん化勉強会　第2回抗がん剤調整時の注意と暴露対策</t>
    <phoneticPr fontId="2"/>
  </si>
  <si>
    <t>22-118</t>
    <phoneticPr fontId="2"/>
  </si>
  <si>
    <t>23-007</t>
    <phoneticPr fontId="2"/>
  </si>
  <si>
    <t>令和4年度　第3回神奈川がん薬物療法・専門薬剤師セミナー</t>
    <phoneticPr fontId="2"/>
  </si>
  <si>
    <t>23-002</t>
    <phoneticPr fontId="2"/>
  </si>
  <si>
    <t>第2回薬剤師のための臨床腫瘍薬学セミナー</t>
    <phoneticPr fontId="2"/>
  </si>
  <si>
    <t>22-112</t>
    <phoneticPr fontId="2"/>
  </si>
  <si>
    <t>第1回東京都がん薬物療法協議会～三団体合同薬薬連携推進研修会～</t>
    <phoneticPr fontId="2"/>
  </si>
  <si>
    <t>22-108</t>
    <phoneticPr fontId="2"/>
  </si>
  <si>
    <t>道北・道東薬剤師のためのスキルアップセミナー</t>
    <phoneticPr fontId="2"/>
  </si>
  <si>
    <t>22-110</t>
    <phoneticPr fontId="2"/>
  </si>
  <si>
    <t>第18回　広島がん薬物療法セミナー（基礎コース）</t>
    <phoneticPr fontId="2"/>
  </si>
  <si>
    <t>22-109</t>
    <phoneticPr fontId="2"/>
  </si>
  <si>
    <t>免疫関連有害事象（irAE）を見逃さないために</t>
    <phoneticPr fontId="2"/>
  </si>
  <si>
    <t>22-103</t>
    <phoneticPr fontId="2"/>
  </si>
  <si>
    <t>第102回 kougannzai研修会</t>
    <phoneticPr fontId="2"/>
  </si>
  <si>
    <t>22-096</t>
    <phoneticPr fontId="2"/>
  </si>
  <si>
    <t>広島県病院薬剤師会東支部研修会　第13回がんセミナー</t>
    <phoneticPr fontId="2"/>
  </si>
  <si>
    <t>22-092</t>
    <phoneticPr fontId="2"/>
  </si>
  <si>
    <t>2022 年度 慶應義塾大学薬学部 公開講座　第2回がんプロフェッショナル研修会</t>
    <phoneticPr fontId="2"/>
  </si>
  <si>
    <t>慶應義塾大学薬学部</t>
    <phoneticPr fontId="2"/>
  </si>
  <si>
    <t>23-003</t>
    <phoneticPr fontId="2"/>
  </si>
  <si>
    <t>第103回 抗がん剤研修会</t>
    <phoneticPr fontId="2"/>
  </si>
  <si>
    <t>22-122</t>
    <phoneticPr fontId="2"/>
  </si>
  <si>
    <t>松山大学大学院医療薬学研究科　がんプロ第11回公開講座/ 松山大学薬学部　第29回卒後教育講座</t>
    <phoneticPr fontId="2"/>
  </si>
  <si>
    <t>23-014</t>
    <phoneticPr fontId="2"/>
  </si>
  <si>
    <t>令和4年度　第3回室蘭がんセミナー</t>
    <phoneticPr fontId="2"/>
  </si>
  <si>
    <t>22-116</t>
    <phoneticPr fontId="2"/>
  </si>
  <si>
    <t>第10回福島県薬剤師緩和ケア研究会</t>
    <phoneticPr fontId="2"/>
  </si>
  <si>
    <t>22-105</t>
    <phoneticPr fontId="2"/>
  </si>
  <si>
    <t>日本癌治療学会第24回アップデート教育コース</t>
    <phoneticPr fontId="2"/>
  </si>
  <si>
    <t>一般社団法人 日本癌治療学会</t>
    <phoneticPr fontId="2"/>
  </si>
  <si>
    <t>愛媛県病院薬剤師会第2回認定・専門薬剤師講演会</t>
    <phoneticPr fontId="2"/>
  </si>
  <si>
    <t>23-016</t>
    <phoneticPr fontId="2"/>
  </si>
  <si>
    <t>第60回福岡県病院薬剤師会オンコロジー研修会</t>
    <phoneticPr fontId="2"/>
  </si>
  <si>
    <t>22-126</t>
    <phoneticPr fontId="2"/>
  </si>
  <si>
    <t>令和４年度第４回室蘭がんセミナー</t>
    <phoneticPr fontId="2"/>
  </si>
  <si>
    <t>23-012</t>
    <phoneticPr fontId="2"/>
  </si>
  <si>
    <t>第12回　埼玉県立がんセンター　がん薬薬連携シンポジウム</t>
    <phoneticPr fontId="2"/>
  </si>
  <si>
    <t>22-106</t>
    <phoneticPr fontId="2"/>
  </si>
  <si>
    <t>第59回福岡県病院薬剤師会オンコロジー研修会</t>
    <phoneticPr fontId="2"/>
  </si>
  <si>
    <t>22-094</t>
    <phoneticPr fontId="2"/>
  </si>
  <si>
    <t>南区勉強会　Basic Study～基礎から学ぶがんセミナー～</t>
    <phoneticPr fontId="2"/>
  </si>
  <si>
    <t>22-093</t>
    <phoneticPr fontId="2"/>
  </si>
  <si>
    <t>令和4年度　北里大学病院薬剤部　がん薬物療法の均てん化勉強会　第4回 症状から診る抗がん剤の副作用とその対策（後編）</t>
    <phoneticPr fontId="2"/>
  </si>
  <si>
    <t>北里大学病院薬剤部</t>
    <phoneticPr fontId="2"/>
  </si>
  <si>
    <t>Basic Study研修会～薬局薬剤師のための免疫関連有害事象（irAE）マネジメント 第7回～</t>
    <phoneticPr fontId="2"/>
  </si>
  <si>
    <t>23-018</t>
    <phoneticPr fontId="2"/>
  </si>
  <si>
    <t>地域連携の基盤をつくるため薬剤師のためのICIマネジメントセミナー2023</t>
    <phoneticPr fontId="2"/>
  </si>
  <si>
    <t>22-123</t>
    <phoneticPr fontId="2"/>
  </si>
  <si>
    <t>広島県病院薬剤師会東支部研修会　第15回がんセミナー</t>
    <phoneticPr fontId="2"/>
  </si>
  <si>
    <t>23-021</t>
    <phoneticPr fontId="2"/>
  </si>
  <si>
    <t>令和4年度　第2回　北里大学病院薬剤部　がん薬物療法の均てん化勉強会　第5回症状から診る抗がん剤の副作用とその対策（前編）</t>
    <phoneticPr fontId="2"/>
  </si>
  <si>
    <t>22-121</t>
    <phoneticPr fontId="2"/>
  </si>
  <si>
    <t>第17回オンたまの会</t>
    <phoneticPr fontId="2"/>
  </si>
  <si>
    <t>23-015</t>
    <phoneticPr fontId="2"/>
  </si>
  <si>
    <t>令和4年度　第2回　北里大学病院薬剤部　がん薬物療法均てん化勉強会　第3回がん薬物療法と抗がん剤の基礎知識（後編）</t>
    <phoneticPr fontId="2"/>
  </si>
  <si>
    <t>22-119</t>
    <phoneticPr fontId="2"/>
  </si>
  <si>
    <t>戸塚原宿レジメンカフェ2022</t>
    <phoneticPr fontId="2"/>
  </si>
  <si>
    <t>22-114</t>
    <phoneticPr fontId="2"/>
  </si>
  <si>
    <t>令和4年度 第2回大分県病院薬剤師会オンコロジー研修会</t>
    <phoneticPr fontId="2"/>
  </si>
  <si>
    <t>22-115</t>
    <phoneticPr fontId="2"/>
  </si>
  <si>
    <t>第36回東北臨床腫瘍セミナー</t>
    <phoneticPr fontId="2"/>
  </si>
  <si>
    <t>22-100</t>
    <phoneticPr fontId="2"/>
  </si>
  <si>
    <t>松山大学大学院医療薬学研究科　がんプロ第10回公開講座/松山大学薬学部　第25回卒後教育講座</t>
    <phoneticPr fontId="2"/>
  </si>
  <si>
    <t>22-097</t>
    <phoneticPr fontId="2"/>
  </si>
  <si>
    <t>令和4年度　第2回神奈川がん薬物療法・専門薬剤師ワークショップ</t>
    <phoneticPr fontId="2"/>
  </si>
  <si>
    <t>神奈川県病院薬剤師会</t>
    <phoneticPr fontId="2"/>
  </si>
  <si>
    <t>第2回東京都がん薬物療法協議会～三団体合同薬薬連携研修会～</t>
    <phoneticPr fontId="2"/>
  </si>
  <si>
    <t>第10回NCGM腫瘍内科セミナー</t>
    <phoneticPr fontId="2"/>
  </si>
  <si>
    <t>23-013</t>
    <phoneticPr fontId="2"/>
  </si>
  <si>
    <t>中央区地域連携セミナー</t>
    <phoneticPr fontId="2"/>
  </si>
  <si>
    <t>23-011</t>
    <phoneticPr fontId="2"/>
  </si>
  <si>
    <t>第258回鹿児島県病院薬剤師会研修会　第44回がん薬物療法講習会</t>
    <phoneticPr fontId="2"/>
  </si>
  <si>
    <t>23-004</t>
    <phoneticPr fontId="2"/>
  </si>
  <si>
    <t>第8回NCGM腫瘍内科セミナー</t>
    <phoneticPr fontId="2"/>
  </si>
  <si>
    <t>22-124</t>
    <phoneticPr fontId="2"/>
  </si>
  <si>
    <t>23-017</t>
    <phoneticPr fontId="2"/>
  </si>
  <si>
    <t>令和4年度　第2回北里大学病院薬剤部　がん薬物療法の均てん化勉強会　第4回症状から診る抗がん剤の副作用とその対策（後編）</t>
    <phoneticPr fontId="2"/>
  </si>
  <si>
    <t>22-120</t>
    <phoneticPr fontId="2"/>
  </si>
  <si>
    <t>第7回NCGM腫瘍内科セミナー</t>
    <phoneticPr fontId="2"/>
  </si>
  <si>
    <t>22-104</t>
    <phoneticPr fontId="2"/>
  </si>
  <si>
    <t>第6回NCGM腫瘍内科セミナー</t>
    <phoneticPr fontId="2"/>
  </si>
  <si>
    <t>22-101</t>
    <phoneticPr fontId="2"/>
  </si>
  <si>
    <t>南区勉強会 Basic Study～基礎から学ぶがんセミナー～</t>
    <phoneticPr fontId="2"/>
  </si>
  <si>
    <t>22-099</t>
    <phoneticPr fontId="2"/>
  </si>
  <si>
    <t>令和4年度 第1回大分県病院薬剤師会オンコロジー研修会</t>
    <phoneticPr fontId="2"/>
  </si>
  <si>
    <t>22-090</t>
    <phoneticPr fontId="2"/>
  </si>
  <si>
    <t>令和4年度　北里大学病院薬剤部　がん薬物療法の均てん化勉強会　第3回 抗がん剤調製時の注意と暴露対策</t>
    <phoneticPr fontId="2"/>
  </si>
  <si>
    <t>薬剤師のためのirAEマネージメントセミナー</t>
    <phoneticPr fontId="2"/>
  </si>
  <si>
    <t>23-024</t>
    <phoneticPr fontId="2"/>
  </si>
  <si>
    <t>2023年度 ABCセミナー</t>
    <phoneticPr fontId="2"/>
  </si>
  <si>
    <t>23-026</t>
    <phoneticPr fontId="2"/>
  </si>
  <si>
    <t>第104回　抗がん剤研修会</t>
    <phoneticPr fontId="2"/>
  </si>
  <si>
    <t>23-025</t>
    <phoneticPr fontId="2"/>
  </si>
  <si>
    <t>23-027</t>
    <phoneticPr fontId="2"/>
  </si>
  <si>
    <t>徳洲会薬剤部会オンコロジー委員会第9回勉強会</t>
    <phoneticPr fontId="2"/>
  </si>
  <si>
    <t>23-023</t>
    <phoneticPr fontId="2"/>
  </si>
  <si>
    <t>第13回がん専門部会講習会</t>
    <phoneticPr fontId="2"/>
  </si>
  <si>
    <t>23-008</t>
    <phoneticPr fontId="2"/>
  </si>
  <si>
    <t>第41回がん治療研修会</t>
    <phoneticPr fontId="2"/>
  </si>
  <si>
    <t>23-009</t>
    <phoneticPr fontId="2"/>
  </si>
  <si>
    <t>札幌東区がん医療薬剤師研究会　第7回勉強会</t>
    <phoneticPr fontId="2"/>
  </si>
  <si>
    <t>22-125</t>
    <phoneticPr fontId="2"/>
  </si>
  <si>
    <t>2023年度 慶應義塾大学薬学部公開講座 第1回がんプロフェッショナル研修会</t>
    <phoneticPr fontId="2"/>
  </si>
  <si>
    <t>23-022</t>
    <phoneticPr fontId="2"/>
  </si>
  <si>
    <t>第12回　尾張・三河泌尿器腫瘍研究会</t>
    <phoneticPr fontId="2"/>
  </si>
  <si>
    <t>23-001</t>
    <phoneticPr fontId="2"/>
  </si>
  <si>
    <t>第11回(公財)広島がんセミナー先端的がん薬物療法研究会</t>
    <phoneticPr fontId="2"/>
  </si>
  <si>
    <t>22-091</t>
    <phoneticPr fontId="2"/>
  </si>
  <si>
    <t>第4回NCGM腫瘍内科セミナー</t>
    <phoneticPr fontId="2"/>
  </si>
  <si>
    <t>22-089</t>
    <phoneticPr fontId="2"/>
  </si>
  <si>
    <t>令和4年度　北里大学病院薬剤部　がん薬物療法の均てん化勉強会　第2回 がん薬物療法と抗がん剤の基礎知識（後編）</t>
    <phoneticPr fontId="2"/>
  </si>
  <si>
    <t>医療薬学フォーラム2023／ 第31回クリニカルファーマシーシンポジウム</t>
    <phoneticPr fontId="2"/>
  </si>
  <si>
    <t>2023年度 慶應義塾大学薬学部公開講座 第2回がんプロフェッショナル研修会</t>
    <phoneticPr fontId="2"/>
  </si>
  <si>
    <t>東京都がん薬物療法協議会（研修部会　薬剤師小委員会）</t>
    <phoneticPr fontId="2"/>
  </si>
  <si>
    <t>令和5年度第2回東京都がん薬物療法協議会～三団体合同薬薬連携研修会～</t>
    <phoneticPr fontId="2"/>
  </si>
  <si>
    <t>23-019</t>
    <phoneticPr fontId="2"/>
  </si>
  <si>
    <t>23-020</t>
    <phoneticPr fontId="2"/>
  </si>
  <si>
    <t>誰でもわかる！抗がん剤の基礎　連続講座　第7回 ～分子標的治療薬（２） 低分子型～</t>
    <phoneticPr fontId="2"/>
  </si>
  <si>
    <t>22-128</t>
    <phoneticPr fontId="2"/>
  </si>
  <si>
    <t>第9回NCGM腫瘍内科セミナー</t>
    <phoneticPr fontId="2"/>
  </si>
  <si>
    <t>23-006</t>
    <phoneticPr fontId="2"/>
  </si>
  <si>
    <t>令和４年度　第２回　北里大学病院薬剤部　がん薬物療法の均てん化勉強会　第１回　がん薬物療法と抗がん剤の基礎知識（前編）</t>
    <phoneticPr fontId="2"/>
  </si>
  <si>
    <t>22-117</t>
    <phoneticPr fontId="2"/>
  </si>
  <si>
    <t>第１回薬剤師のための臨床腫瘍薬学セミナー</t>
    <phoneticPr fontId="2"/>
  </si>
  <si>
    <t>22-111</t>
    <phoneticPr fontId="2"/>
  </si>
  <si>
    <t>Oncology Forum Hiroshima</t>
    <phoneticPr fontId="2"/>
  </si>
  <si>
    <t>22-107</t>
    <phoneticPr fontId="2"/>
  </si>
  <si>
    <t>令和4年度 第2回 市立札幌病院 外来化学療法センター研修会</t>
    <phoneticPr fontId="2"/>
  </si>
  <si>
    <t>22-102</t>
    <phoneticPr fontId="2"/>
  </si>
  <si>
    <t>五稜郭薬薬連携WEBセミナー</t>
    <phoneticPr fontId="2"/>
  </si>
  <si>
    <t>22-098</t>
    <phoneticPr fontId="2"/>
  </si>
  <si>
    <t>第5回NCGM腫瘍内科セミナー</t>
    <phoneticPr fontId="2"/>
  </si>
  <si>
    <t>22-095</t>
    <phoneticPr fontId="2"/>
  </si>
  <si>
    <t>令和4年度　北里大学病院薬剤部　がん薬物療法の均てん化勉強会　第5回 症状から診る抗がん剤の副作用とその対策（前編）</t>
    <phoneticPr fontId="2"/>
  </si>
  <si>
    <t>22-081</t>
    <phoneticPr fontId="2"/>
  </si>
  <si>
    <t>22-082</t>
    <phoneticPr fontId="2"/>
  </si>
  <si>
    <t>22-083</t>
    <phoneticPr fontId="2"/>
  </si>
  <si>
    <t>22-084</t>
    <phoneticPr fontId="2"/>
  </si>
  <si>
    <t>22-078</t>
    <phoneticPr fontId="2"/>
  </si>
  <si>
    <t>22-053</t>
    <phoneticPr fontId="2"/>
  </si>
  <si>
    <t>22-088</t>
    <phoneticPr fontId="2"/>
  </si>
  <si>
    <t>広島がん診療連携Webセミナー</t>
    <phoneticPr fontId="2"/>
  </si>
  <si>
    <t>22-076</t>
    <phoneticPr fontId="2"/>
  </si>
  <si>
    <t>22-071</t>
    <phoneticPr fontId="2"/>
  </si>
  <si>
    <t>Cancer VTE management Seminar</t>
    <phoneticPr fontId="2"/>
  </si>
  <si>
    <t>22-073</t>
    <phoneticPr fontId="2"/>
  </si>
  <si>
    <t>第6回なかつ広域「がん化学療法」学びのすすめ</t>
    <phoneticPr fontId="2"/>
  </si>
  <si>
    <t>22-079</t>
    <phoneticPr fontId="2"/>
  </si>
  <si>
    <t>22-086</t>
    <phoneticPr fontId="2"/>
  </si>
  <si>
    <t>令和4年度　北里大学病院薬剤部　がん薬物療法の均てん化勉強会　第1回 がん薬物療法と抗がん剤の基礎知識（前編）</t>
    <phoneticPr fontId="2"/>
  </si>
  <si>
    <t>22-080</t>
    <phoneticPr fontId="2"/>
  </si>
  <si>
    <t>22-069</t>
    <phoneticPr fontId="2"/>
  </si>
  <si>
    <t>誰でもわかる！抗がん剤の基礎　連続講座　第5回～トポイソメラーゼ阻害剤～</t>
    <phoneticPr fontId="2"/>
  </si>
  <si>
    <t>22-065</t>
    <phoneticPr fontId="2"/>
  </si>
  <si>
    <t>22-075</t>
    <phoneticPr fontId="2"/>
  </si>
  <si>
    <t>令和4年度　第2回室蘭がんセミナー</t>
    <phoneticPr fontId="2"/>
  </si>
  <si>
    <t>22-085</t>
    <phoneticPr fontId="2"/>
  </si>
  <si>
    <t>腫瘍内科セミナー</t>
    <phoneticPr fontId="2"/>
  </si>
  <si>
    <t>22-064</t>
    <phoneticPr fontId="2"/>
  </si>
  <si>
    <t>第15回　オンたまの会</t>
    <phoneticPr fontId="2"/>
  </si>
  <si>
    <t>22-063</t>
    <phoneticPr fontId="2"/>
  </si>
  <si>
    <t>令和4年度 第1回 市立札幌病院 外来化学療法センター研修会</t>
    <phoneticPr fontId="2"/>
  </si>
  <si>
    <t>22-074</t>
    <phoneticPr fontId="2"/>
  </si>
  <si>
    <t>第17回　広島がん薬物療法セミナー（基礎コース）</t>
    <phoneticPr fontId="2"/>
  </si>
  <si>
    <t>22-087</t>
    <phoneticPr fontId="2"/>
  </si>
  <si>
    <t>22-061</t>
    <phoneticPr fontId="2"/>
  </si>
  <si>
    <t>令和4年度　第1回室蘭がんセミナー</t>
    <phoneticPr fontId="2"/>
  </si>
  <si>
    <t>22-055</t>
    <phoneticPr fontId="2"/>
  </si>
  <si>
    <t>22-072</t>
    <phoneticPr fontId="2"/>
  </si>
  <si>
    <t>令和4年度　第2回神奈川がん薬物療法・専門薬剤師セミナー</t>
    <phoneticPr fontId="2"/>
  </si>
  <si>
    <t>22-052</t>
    <phoneticPr fontId="2"/>
  </si>
  <si>
    <t>令和4年度　第1回神奈川がん薬物療法・専門薬剤師ワークショップ</t>
    <phoneticPr fontId="2"/>
  </si>
  <si>
    <t>22-051</t>
    <phoneticPr fontId="2"/>
  </si>
  <si>
    <t>22-067</t>
    <phoneticPr fontId="2"/>
  </si>
  <si>
    <t>第7回日本がんサポーティブケア学会学術集会　ワークショップ1
新型コロナウイルス感染症の蔓延下における外来がん薬物療法</t>
    <phoneticPr fontId="2"/>
  </si>
  <si>
    <t>一般社団法人 日本がんサポーティブケア学会</t>
    <phoneticPr fontId="2"/>
  </si>
  <si>
    <t>22-056</t>
    <phoneticPr fontId="2"/>
  </si>
  <si>
    <t>2025年度外来がん治療認定薬剤師（APACC）認定試験</t>
    <phoneticPr fontId="2"/>
  </si>
  <si>
    <t>「外来がん治療認定薬剤師」認定試験に必要な履修単位取得に関し、2025年度は以下の通り履修単位を認めます。</t>
    <phoneticPr fontId="2"/>
  </si>
  <si>
    <t>2022/2023/2024（現地＆LIVE&amp;オンデマンド）/2025（現地＆LIVE）</t>
    <rPh sb="15" eb="17">
      <t>ゲンチ</t>
    </rPh>
    <rPh sb="36" eb="38">
      <t>ゲンチ</t>
    </rPh>
    <phoneticPr fontId="2"/>
  </si>
  <si>
    <t>2022(オンデマンド）</t>
    <phoneticPr fontId="2"/>
  </si>
  <si>
    <t>2023/2024/2025（オンデマンド）</t>
    <phoneticPr fontId="2"/>
  </si>
  <si>
    <t>2022/2023/2024/2025（LIVE）</t>
    <phoneticPr fontId="2"/>
  </si>
  <si>
    <t>ブラッシュアップセミナー</t>
    <phoneticPr fontId="2"/>
  </si>
  <si>
    <t>2022/2023/2024/2025（オンデマンド）</t>
    <phoneticPr fontId="2"/>
  </si>
  <si>
    <t>2022/2023/2024（オンデマンド）</t>
    <phoneticPr fontId="2"/>
  </si>
  <si>
    <t>2022/2022秋/2023/2024（LIVE）</t>
    <rPh sb="9" eb="10">
      <t>アキ</t>
    </rPh>
    <phoneticPr fontId="2"/>
  </si>
  <si>
    <t>2025（オンデマンド）</t>
    <phoneticPr fontId="2"/>
  </si>
  <si>
    <t>2025（オンデマンド+ロールプレイ研修）</t>
    <phoneticPr fontId="2"/>
  </si>
  <si>
    <t>・いずれも2022年1月以降に開催されたものが対象となり、参加証の写しを提出することで単位が認められます。</t>
    <rPh sb="9" eb="10">
      <t>ネン</t>
    </rPh>
    <rPh sb="11" eb="12">
      <t>ガツ</t>
    </rPh>
    <rPh sb="12" eb="14">
      <t>イコウ</t>
    </rPh>
    <rPh sb="15" eb="17">
      <t>カイサイ</t>
    </rPh>
    <rPh sb="23" eb="25">
      <t>タイショウ</t>
    </rPh>
    <rPh sb="29" eb="32">
      <t>サンカショウ</t>
    </rPh>
    <rPh sb="33" eb="34">
      <t>ウツ</t>
    </rPh>
    <rPh sb="36" eb="38">
      <t>テイシュツ</t>
    </rPh>
    <rPh sb="43" eb="45">
      <t>タンイ</t>
    </rPh>
    <rPh sb="46" eb="47">
      <t>ミト</t>
    </rPh>
    <phoneticPr fontId="2"/>
  </si>
  <si>
    <r>
      <t>　 2025年8月にオンデマンド配信予定のJASPO主催の　Essential Seminar Neo2025(C-Program）とブラッシュ
　 アップセミナーについては、2025年度申請の履修単位として認めます。
　 申請を希望する場合は、単位申請書に記載して</t>
    </r>
    <r>
      <rPr>
        <u/>
        <sz val="10"/>
        <rFont val="メイリオ"/>
        <family val="3"/>
        <charset val="128"/>
      </rPr>
      <t>必ず事前に申請を行い</t>
    </r>
    <r>
      <rPr>
        <sz val="10"/>
        <rFont val="メイリオ"/>
        <family val="3"/>
        <charset val="128"/>
      </rPr>
      <t>、
    受講証明書の写しは、</t>
    </r>
    <r>
      <rPr>
        <u/>
        <sz val="10"/>
        <rFont val="メイリオ"/>
        <family val="3"/>
        <charset val="128"/>
      </rPr>
      <t>セミナー配信終了後　8月29日(金）【必着】まで</t>
    </r>
    <r>
      <rPr>
        <sz val="10"/>
        <rFont val="メイリオ"/>
        <family val="3"/>
        <charset val="128"/>
      </rPr>
      <t>に、郵送してください。　</t>
    </r>
    <rPh sb="6" eb="7">
      <t>ネン</t>
    </rPh>
    <rPh sb="92" eb="94">
      <t>ネンド</t>
    </rPh>
    <rPh sb="94" eb="96">
      <t>シンセイ</t>
    </rPh>
    <rPh sb="163" eb="165">
      <t>ハイシン</t>
    </rPh>
    <rPh sb="170" eb="171">
      <t>ツキ</t>
    </rPh>
    <rPh sb="173" eb="174">
      <t>ニチ</t>
    </rPh>
    <rPh sb="175" eb="176">
      <t>キン</t>
    </rPh>
    <phoneticPr fontId="2"/>
  </si>
  <si>
    <r>
      <t>履修単位は</t>
    </r>
    <r>
      <rPr>
        <u/>
        <sz val="10"/>
        <rFont val="メイリオ"/>
        <family val="3"/>
        <charset val="128"/>
      </rPr>
      <t>2022（令和4年）年1月以降に開催された講習会を対象</t>
    </r>
    <r>
      <rPr>
        <sz val="10"/>
        <rFont val="メイリオ"/>
        <family val="3"/>
        <charset val="128"/>
      </rPr>
      <t>とし、</t>
    </r>
    <r>
      <rPr>
        <u/>
        <sz val="10"/>
        <rFont val="メイリオ"/>
        <family val="3"/>
        <charset val="128"/>
      </rPr>
      <t>申請期限(2025(令和7)年8月20日(水)必着)まで</t>
    </r>
    <r>
      <rPr>
        <sz val="10"/>
        <rFont val="メイリオ"/>
        <family val="3"/>
        <charset val="128"/>
      </rPr>
      <t>に、
参加証または受講証明書の提出が可能なものまでを単位として認めます。</t>
    </r>
    <rPh sb="10" eb="12">
      <t>レイワ</t>
    </rPh>
    <rPh sb="13" eb="14">
      <t>ネン</t>
    </rPh>
    <rPh sb="21" eb="23">
      <t>カイサイ</t>
    </rPh>
    <rPh sb="37" eb="39">
      <t>キゲン</t>
    </rPh>
    <rPh sb="45" eb="47">
      <t>レイワ</t>
    </rPh>
    <rPh sb="56" eb="57">
      <t>スイ</t>
    </rPh>
    <phoneticPr fontId="2"/>
  </si>
  <si>
    <t>2025年5月30日版</t>
    <rPh sb="4" eb="5">
      <t>ネン</t>
    </rPh>
    <rPh sb="6" eb="7">
      <t>ガツ</t>
    </rPh>
    <rPh sb="9" eb="10">
      <t>ニチ</t>
    </rPh>
    <rPh sb="10" eb="11">
      <t>バン</t>
    </rPh>
    <phoneticPr fontId="2"/>
  </si>
  <si>
    <t>JASPO学術大会2025（現地＆LIVE配信）</t>
    <rPh sb="14" eb="16">
      <t>ゲンチ</t>
    </rPh>
    <phoneticPr fontId="2"/>
  </si>
  <si>
    <t>JASPO学術大会2024（現地＆LIVE＆オンデマンド配信）</t>
    <rPh sb="14" eb="16">
      <t>ゲンチ</t>
    </rPh>
    <phoneticPr fontId="2"/>
  </si>
  <si>
    <t>2025/3/15-16</t>
    <phoneticPr fontId="2"/>
  </si>
  <si>
    <t>JASPOスタートアップセミナー2025【オンデマンド配信】</t>
    <rPh sb="27" eb="29">
      <t>ハイシン</t>
    </rPh>
    <phoneticPr fontId="2"/>
  </si>
  <si>
    <t>2025/6/17-7/15</t>
    <phoneticPr fontId="2"/>
  </si>
  <si>
    <t>JASPOブラッシュアップセミナー2025【オンデマンド配信】</t>
    <rPh sb="28" eb="30">
      <t>ハイシン</t>
    </rPh>
    <phoneticPr fontId="2"/>
  </si>
  <si>
    <t>JASPOエキスパートセミナー2024【オンデマンド配信】</t>
    <rPh sb="26" eb="28">
      <t>ハイシン</t>
    </rPh>
    <phoneticPr fontId="2"/>
  </si>
  <si>
    <t>2024/11/19-12/16</t>
    <phoneticPr fontId="2"/>
  </si>
  <si>
    <t>JASPO実務スキルアップセミナー2024【オンデマンド配信】</t>
    <rPh sb="28" eb="30">
      <t>ハイシン</t>
    </rPh>
    <phoneticPr fontId="2"/>
  </si>
  <si>
    <t>2024/10/1-10/28</t>
    <phoneticPr fontId="2"/>
  </si>
  <si>
    <t>JASPOEssential Seminar Neo2025&lt;A-Program&gt;【オンデマンド】</t>
    <phoneticPr fontId="2"/>
  </si>
  <si>
    <t>JASPOEssential Seminar Neo2025&lt;B-Program&gt;【オンデマンド】</t>
    <phoneticPr fontId="2"/>
  </si>
  <si>
    <t>JASPOEssential Seminar Neo2025&lt;C-Program&gt;【オンデマンド】</t>
    <phoneticPr fontId="2"/>
  </si>
  <si>
    <t>JASPO薬学介入と事例報告のためのWEB研修会2025【LIVE配信】</t>
    <rPh sb="33" eb="35">
      <t>ハイシン</t>
    </rPh>
    <phoneticPr fontId="2"/>
  </si>
  <si>
    <t>がん患者に関わる薬剤師のための精神心理的ケア研修会2025【WEB】オンデマンド</t>
    <phoneticPr fontId="2"/>
  </si>
  <si>
    <t>2025/1/10-2/12</t>
    <phoneticPr fontId="2"/>
  </si>
  <si>
    <t>JASPO臨床研究セミナー（ベーシックコース）2025【LIVE配信】</t>
    <rPh sb="32" eb="34">
      <t>ハイシン</t>
    </rPh>
    <phoneticPr fontId="2"/>
  </si>
  <si>
    <t>JASPO臨床研究セミナー（アドバンスト）2025【LIVE配信+ハンズオン】</t>
    <rPh sb="30" eb="32">
      <t>ハイシン</t>
    </rPh>
    <phoneticPr fontId="2"/>
  </si>
  <si>
    <t>Web+【東京】</t>
    <rPh sb="5" eb="7">
      <t>トウキョウ</t>
    </rPh>
    <phoneticPr fontId="2"/>
  </si>
  <si>
    <t>JASPOがんゲノム2024【オンデマンド】</t>
    <phoneticPr fontId="2"/>
  </si>
  <si>
    <t>2024/4/1-6/30</t>
    <phoneticPr fontId="2"/>
  </si>
  <si>
    <t>24-026</t>
  </si>
  <si>
    <t>24-027</t>
  </si>
  <si>
    <t>24-028</t>
  </si>
  <si>
    <t>24-029</t>
  </si>
  <si>
    <t>24-030</t>
  </si>
  <si>
    <t>24-031</t>
  </si>
  <si>
    <t>24-032</t>
  </si>
  <si>
    <t>24-033</t>
  </si>
  <si>
    <t>24-034</t>
  </si>
  <si>
    <t>24-035</t>
  </si>
  <si>
    <t>24-036</t>
  </si>
  <si>
    <t>24-037</t>
  </si>
  <si>
    <t>24-038</t>
  </si>
  <si>
    <t>24-039</t>
  </si>
  <si>
    <t>24-040</t>
  </si>
  <si>
    <t>24-041</t>
  </si>
  <si>
    <t>24-042</t>
  </si>
  <si>
    <t>24-043</t>
  </si>
  <si>
    <t>24-044</t>
  </si>
  <si>
    <t>24-045</t>
  </si>
  <si>
    <t>24-046</t>
  </si>
  <si>
    <t>24-047</t>
  </si>
  <si>
    <t>24-048</t>
  </si>
  <si>
    <t>24-049</t>
  </si>
  <si>
    <t>24-050</t>
  </si>
  <si>
    <t>24-051</t>
  </si>
  <si>
    <t>24-052</t>
  </si>
  <si>
    <t>24-053</t>
  </si>
  <si>
    <t>24-054</t>
  </si>
  <si>
    <t>24-055</t>
  </si>
  <si>
    <t>24-056</t>
  </si>
  <si>
    <t>24-058</t>
  </si>
  <si>
    <t>24-059</t>
  </si>
  <si>
    <t>24-060</t>
  </si>
  <si>
    <t>24-061</t>
  </si>
  <si>
    <t>24-062</t>
  </si>
  <si>
    <t>24-064</t>
  </si>
  <si>
    <t>24-065</t>
  </si>
  <si>
    <t>24-066</t>
  </si>
  <si>
    <t>24-067</t>
  </si>
  <si>
    <t>24-068</t>
  </si>
  <si>
    <t>24-069</t>
  </si>
  <si>
    <t>24-070</t>
  </si>
  <si>
    <t>24-071</t>
  </si>
  <si>
    <t>24-072</t>
  </si>
  <si>
    <t>24-073</t>
  </si>
  <si>
    <t>24-074</t>
  </si>
  <si>
    <t>24-075</t>
  </si>
  <si>
    <t>24-076</t>
  </si>
  <si>
    <t>24-077</t>
  </si>
  <si>
    <t>24-078</t>
  </si>
  <si>
    <t>24-080</t>
  </si>
  <si>
    <t>24-081</t>
  </si>
  <si>
    <t>24-082</t>
  </si>
  <si>
    <t>24-083</t>
  </si>
  <si>
    <t>24-084</t>
  </si>
  <si>
    <t>24-085</t>
  </si>
  <si>
    <t>24-086</t>
  </si>
  <si>
    <t>24-087</t>
  </si>
  <si>
    <t>24-088</t>
  </si>
  <si>
    <t>24-089</t>
  </si>
  <si>
    <t>24-090</t>
  </si>
  <si>
    <t>24-092</t>
  </si>
  <si>
    <t>24-093</t>
  </si>
  <si>
    <t>24-094</t>
  </si>
  <si>
    <t>24-095</t>
  </si>
  <si>
    <t>24-096</t>
  </si>
  <si>
    <t>24-097</t>
  </si>
  <si>
    <t>24-098</t>
  </si>
  <si>
    <t>24-099</t>
  </si>
  <si>
    <t>24-100</t>
  </si>
  <si>
    <t>24-101</t>
  </si>
  <si>
    <t>24-102</t>
  </si>
  <si>
    <t>24-103</t>
  </si>
  <si>
    <t>24-104</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</si>
  <si>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</si>
  <si>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</si>
  <si>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</si>
  <si>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</si>
  <si>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</si>
  <si>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</si>
  <si>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</si>
  <si>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</si>
  <si>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</si>
  <si>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</si>
  <si>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</si>
  <si>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</si>
  <si>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</si>
  <si>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</si>
  <si>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</si>
  <si>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</si>
  <si>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</si>
  <si>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</si>
  <si>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</si>
  <si>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</si>
  <si>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25-001</t>
  </si>
  <si>
    <t>25-002</t>
  </si>
  <si>
    <t>25-003</t>
  </si>
  <si>
    <t>25-004</t>
  </si>
  <si>
    <t>25-005</t>
  </si>
  <si>
    <t>25-006</t>
  </si>
  <si>
    <t>25-007</t>
  </si>
  <si>
    <t>25-008</t>
  </si>
  <si>
    <t>25-009</t>
  </si>
  <si>
    <t>25-010</t>
  </si>
  <si>
    <t>25-011</t>
  </si>
  <si>
    <t>25-012</t>
  </si>
  <si>
    <t>25-013</t>
  </si>
  <si>
    <t>25-014</t>
  </si>
  <si>
    <t>25-015</t>
  </si>
  <si>
    <t>25-016</t>
  </si>
  <si>
    <t>25-017</t>
  </si>
  <si>
    <t>25-018</t>
  </si>
  <si>
    <t>25-019</t>
  </si>
  <si>
    <t>25-020</t>
  </si>
  <si>
    <t>25-021</t>
  </si>
  <si>
    <t>25-022</t>
  </si>
  <si>
    <t>25-023</t>
  </si>
  <si>
    <t>25-024</t>
  </si>
  <si>
    <t>25-025</t>
  </si>
  <si>
    <t>25-026</t>
  </si>
  <si>
    <t>25-027</t>
  </si>
  <si>
    <t>25-028</t>
  </si>
  <si>
    <t>25-029</t>
  </si>
  <si>
    <t>25-030</t>
  </si>
  <si>
    <t>25-031</t>
  </si>
  <si>
    <t>25-032</t>
  </si>
  <si>
    <t>25-033</t>
  </si>
  <si>
    <t>25-034</t>
  </si>
  <si>
    <t>国立国際医療研究センター病院がん総合診療センター</t>
  </si>
  <si>
    <t>北海道ファーマライズ→（新）ファーマライズホールディングス株式会社</t>
  </si>
  <si>
    <t>アストラゼネカ株式会社</t>
  </si>
  <si>
    <t>NCGMがん総合診療センター</t>
  </si>
  <si>
    <t>主催 :北海道薬剤師会室蘭支部</t>
  </si>
  <si>
    <t>福島県病院薬剤師会</t>
  </si>
  <si>
    <t>一般社団法人土浦薬剤師会、総合病院土浦協同病院、日本調剤土浦薬局、南山堂薬局おおつ野店</t>
  </si>
  <si>
    <t>一般社団法人　日本腎臓病薬物療法学会</t>
  </si>
  <si>
    <t>北海道医療大学</t>
  </si>
  <si>
    <t>水戶赤十字病院、水戶済生会病院、水戶医療センター、水戶協同病院     水戶薬剤師会、日本調剤水戶日赤病院前薬局、アイン薬局水戶双葉台店     そうごう薬局水戶店</t>
  </si>
  <si>
    <t>札幌市薬剤師会厚別支部</t>
  </si>
  <si>
    <t>一般社団法人柏市薬剤師会</t>
  </si>
  <si>
    <t>東京医療センター</t>
  </si>
  <si>
    <t xml:space="preserve"> NCGMがん総合診療センター</t>
  </si>
  <si>
    <t>佐賀県病院薬剤師会がん緩和ケア部会</t>
  </si>
  <si>
    <t>埼玉県立病院機構埼玉県立がんセンター薬剤部</t>
  </si>
  <si>
    <t>国立病院機構東京医療センター 薬剤部</t>
  </si>
  <si>
    <t>昭和大学病院・昭和大学江東豊洲病院・昭和大学横浜市北部病院・昭和大学藤が丘病院</t>
  </si>
  <si>
    <t>郡山オンコロジーファーマシストクラブ</t>
  </si>
  <si>
    <t>日本がんサポーティブケア学会 骨転移と骨の健康部会</t>
  </si>
  <si>
    <t>愛知県病院薬剤師会</t>
  </si>
  <si>
    <t>日本化薬株式会社　共催</t>
  </si>
  <si>
    <t>一般社団法人　広島県病院薬剤師会</t>
  </si>
  <si>
    <t>北海道薬剤師会室蘭支部</t>
  </si>
  <si>
    <t xml:space="preserve"> 一般社団法人土浦薬剤師会、総合病院土浦協同病院、中外製薬株式会社</t>
  </si>
  <si>
    <t>（共催）県南・県西がん専門認定薬剤師セミナー協議会/一般社団法人茨城県病院薬剤師会/日本化薬株式会社</t>
  </si>
  <si>
    <t>日本がんサポーティブケア学会「骨転移と骨の健康部会」</t>
  </si>
  <si>
    <t>医療法人春秋会　城山病院　薬剤科</t>
  </si>
  <si>
    <t>一般社団法人土浦薬剤師会、、総合病院土浦協同病院、日本調剤土浦薬局</t>
  </si>
  <si>
    <t>がん研有明病院薬剤部</t>
  </si>
  <si>
    <t>東京がん科学療法研究会</t>
  </si>
  <si>
    <t>東京がん化学療法研究会</t>
  </si>
  <si>
    <t>Oncology Forum Hiroshima 2025</t>
  </si>
  <si>
    <t>令和６年度第１回神奈川がん薬物療法・専門薬剤師ワークショップ</t>
  </si>
  <si>
    <t>令和６年度第２回神奈川がん薬物療法・専門薬剤師ワークショップ</t>
  </si>
  <si>
    <t>令和６年度　第３回神奈川がん薬物療法・専門薬剤師ワークショップ</t>
  </si>
  <si>
    <t>2024年度慶應義塾大学薬学部公開講座 第1回がんプロフェッショナル研修会</t>
  </si>
  <si>
    <t>第1回NCGM臨床腫瘍セミナー</t>
  </si>
  <si>
    <t>令和6年度　第1回神奈川がん薬物療法・専門薬剤師セミナー</t>
  </si>
  <si>
    <t>令和6年度　第2回神奈川がん薬物療法・専門薬剤師セミナー</t>
  </si>
  <si>
    <t>令和6年度　第3回神奈川がん薬物療法・専門薬剤師セミナー</t>
  </si>
  <si>
    <t>札幌東区がん医療薬剤師研究会　第9回勉強会</t>
  </si>
  <si>
    <t>令和6年度　　TOC　（Tsuchiura Oncology Club）　特別講演会</t>
  </si>
  <si>
    <t>第14回ABCセミナー</t>
  </si>
  <si>
    <t>第33回　Pharmariseがん勉強会</t>
  </si>
  <si>
    <t>第15回ABCセミナー</t>
  </si>
  <si>
    <t>第16回ABCセミナー</t>
  </si>
  <si>
    <t>第17回ABCセミナー</t>
  </si>
  <si>
    <t>第18回ABCセミナー</t>
  </si>
  <si>
    <t>第19回ABCセミナー</t>
  </si>
  <si>
    <t>第20回ABCセミナー</t>
  </si>
  <si>
    <t>第21回ABCセミナー</t>
  </si>
  <si>
    <t>第22回ABCセミナー</t>
  </si>
  <si>
    <t>第23回ABCセミナー</t>
  </si>
  <si>
    <t>第24回ABCセミナー</t>
  </si>
  <si>
    <t>第9回日本がんサポーティブケア学会学術集会</t>
  </si>
  <si>
    <t>第22回オンたまの会</t>
  </si>
  <si>
    <t>第39回東北臨床腫瘍セミナー</t>
  </si>
  <si>
    <t>肝細胞がん薬物治療ゼミナール</t>
  </si>
  <si>
    <t>2024年度慶應義塾大学薬学部公開講座 第2回がんプロフェッショナル研修会</t>
  </si>
  <si>
    <t>令和6年度 第1回 Tsuchiura Oncology Cluｂ</t>
  </si>
  <si>
    <t>第2回NCGM臨床腫瘍セミナー</t>
  </si>
  <si>
    <t>第3回NCGM臨床腫瘍セミナー</t>
  </si>
  <si>
    <t>第5回NCGM臨床腫瘍セミナー</t>
  </si>
  <si>
    <t>第6回NCGM臨床腫瘍セミナー</t>
  </si>
  <si>
    <t>第7回NCGM臨床腫瘍セミナー</t>
  </si>
  <si>
    <t>第10回神奈川がん領域均てん化のための勉強会</t>
  </si>
  <si>
    <t>第23回　広島がん薬物療法セミナー（基礎コース）</t>
  </si>
  <si>
    <t>北海道薬剤師会室蘭支部生涯学習研修会</t>
  </si>
  <si>
    <t>第63回福岡県病院薬剤師会オンコロジー研修会</t>
  </si>
  <si>
    <t>2024年度　前期　北里大学病院薬剤部　がん薬物療法の均てん化勉強会　第１回　がん薬物療法と抗がん剤の基礎知識（前編）</t>
  </si>
  <si>
    <t>2024年度前期　北里大学病院薬剤部　がん薬物療法の均てん化勉強会　第２回　がん薬物療法と抗がん剤の基礎知識（後編）</t>
  </si>
  <si>
    <t>2024年度前期　北里大学病院薬剤部　がん薬物療法の均てん化勉強会　第３回症状から診る抗がん剤の副作用とその対策（前編）</t>
  </si>
  <si>
    <t>2024年度前期　北里大学病院薬剤部　がん薬物療法の均てん化勉強会　第４回症状から診る抗がん剤の副作用とその対策（後編）</t>
  </si>
  <si>
    <t>2024年度前期　北里大学病院薬剤部　がん薬物療法の均てん化勉強会　第５回抗がん剤調製時の注意と曝露対策</t>
  </si>
  <si>
    <t>令和6年度 第1回 市立札幌病院 外来化学療法センター研修会</t>
  </si>
  <si>
    <t>第1回郡山オンコロジーファーマシストクラブ研修会</t>
  </si>
  <si>
    <t>令和6年度 第2回 Tsuchiura Oncology Club</t>
  </si>
  <si>
    <t>第18回日本腎臓病薬物療法学会学術集会・総会　シンポジウム１</t>
  </si>
  <si>
    <t xml:space="preserve"> 次世代のがんプロフェッショナル養成プラン 第１回臨床がん医療講座</t>
  </si>
  <si>
    <t>地域連携の基盤をつくる薬剤師のためのICIマネジメントセミナー「Bridge」：2024秋</t>
  </si>
  <si>
    <t>第8回　なかつ広域「がん化学療法」学びのすすめ</t>
  </si>
  <si>
    <t>ワークショップ  多職種で実践！薬物療法を受ける乳がん患者サポート</t>
  </si>
  <si>
    <t>第13回高知県病院薬剤師会がん専門部会講習会</t>
  </si>
  <si>
    <t>第2回PLUM Basic Seminar</t>
  </si>
  <si>
    <t>第2回がん関連薬剤師教育セミナー</t>
  </si>
  <si>
    <t>第44回がん治療研修会</t>
  </si>
  <si>
    <t>第24回　広島がん薬物療法セミナー（基礎コース）</t>
  </si>
  <si>
    <t>第19回病診薬連携緩和ケア研究会</t>
  </si>
  <si>
    <t>irAEマネジメント研修会 実践編</t>
  </si>
  <si>
    <t>第1回薬剤師のための臨床腫瘍薬学セミナー</t>
  </si>
  <si>
    <t>佐賀県がん薬物療法スキルアップアカデミー</t>
  </si>
  <si>
    <t>令和6年度 第3回 Tsuchiura Oncology Club</t>
  </si>
  <si>
    <t>HCC Real World STRIDE in北九州</t>
  </si>
  <si>
    <t>第64回福岡県病院薬剤師会オンコロジー研修会</t>
  </si>
  <si>
    <t xml:space="preserve"> 第14回　埼玉県立がんセンター がん薬薬連携シンポジウム</t>
  </si>
  <si>
    <t>令和６年度 第2回東京都がん薬物療法協議会～三団体合同薬薬連携推進研修会～</t>
  </si>
  <si>
    <t>松山大学大学院医療薬学研究科 がん薬物治療スキルアップコース（インテンシブコース） 「がん医療薬学特論」第3回</t>
  </si>
  <si>
    <t>松山大学大学院医療薬学研究科 がん薬物治療スキルアップコース（インテンシブコース） 「がん医療薬学特論」第4回</t>
  </si>
  <si>
    <t>松山大学大学院医療薬学研究科 がん薬物治療スキルアップコース（インテンシブコース） 「がん医療薬学特論」第5回</t>
  </si>
  <si>
    <t>松山大学大学院医療薬学研究科　がんプロ第14回公開講座 松山大学薬学部　第42回卒後教育講座 松山大学大学院医療薬学研究科　第3回大学院セミナー</t>
  </si>
  <si>
    <t>第26回オンたまの会&amp;なのみの会</t>
  </si>
  <si>
    <t>令和6年度 第2回 薬薬連携研修会'Polaris'</t>
  </si>
  <si>
    <t>2024年度 昭和大学４病院合同がん化学療法連携研修会</t>
  </si>
  <si>
    <t>第25回オンたまの会</t>
  </si>
  <si>
    <t>札幌東区がん医療薬剤師研究会第10回勉強会</t>
  </si>
  <si>
    <t>第 2 回 郡山オンコロジーファーマシストクラブ 研修会</t>
  </si>
  <si>
    <t>骨転移カンファレンス 実践セミナー</t>
  </si>
  <si>
    <t>第2回薬剤師のための臨床腫瘍薬学セミナー</t>
  </si>
  <si>
    <t>第108回 抗がん剤研修会</t>
  </si>
  <si>
    <t>第3回 PLUM Basic Seminar</t>
  </si>
  <si>
    <t>令和6年度 第1回 愛知県病院薬剤師会 がん部会 薬薬連携ワークショップ</t>
  </si>
  <si>
    <t>第40回東北臨床腫瘍セミナー</t>
  </si>
  <si>
    <t>令和6年度 第2回 市立札幌病院 外来化学療法センター研修会</t>
  </si>
  <si>
    <t>2024年度後期　北里大学病院薬剤部がん薬物療法の均てん化勉強会　第１回　がん薬物療法と抗がん剤の基礎知識（前編）</t>
  </si>
  <si>
    <t>2024年度後期　北里大学病院薬剤部　がん薬物療法の均てん化勉強会　第２回　がん薬物療法と抗がん剤の基礎知識（後編）</t>
  </si>
  <si>
    <t>2024年度後期　北里大学病院薬剤部　がん薬物療法の均てん化勉強会　第３回　症状から診る抗がん剤の副作用とその対策（前編）</t>
  </si>
  <si>
    <t>2024年度後期　北里大学病院薬剤部　がん薬物療法の均てん化勉強会　第４回　症状から診る抗がん剤の副作用とその対策（後編）</t>
  </si>
  <si>
    <t>2024年度後期　北里大学病院薬剤部　がん薬物療法の均てん化勉強会　第５回抗がん剤調製時の注意と曝露対策</t>
  </si>
  <si>
    <t>鹿行地区薬薬連携セミナー</t>
  </si>
  <si>
    <t>第16回徳洲会薬剤部会オンコロジー委員会勉強会</t>
  </si>
  <si>
    <t>第25回　広島がん薬物療法セミナー（基礎コース）</t>
  </si>
  <si>
    <t>第109回　抗がん剤研修会</t>
  </si>
  <si>
    <t xml:space="preserve">令和6年度 第5回 Tsuchiura Oncology Club </t>
  </si>
  <si>
    <t>第65回福岡県病院薬剤師会オンコロジー研修会</t>
  </si>
  <si>
    <t>北海道医療大学　次世代のがんプロフェッショナル養成プラン　第14回がん薬物療法研究討論会</t>
  </si>
  <si>
    <t>第27回オンたまの会&amp;なのみの会</t>
  </si>
  <si>
    <t>令和６年度 第3回東京都がん薬物療法協議会～三団体合同薬薬連携推進研修会～</t>
  </si>
  <si>
    <t>第13回県南・県西がん専門認定薬剤師セミナー</t>
  </si>
  <si>
    <t>第45回がん治療研修会</t>
  </si>
  <si>
    <t>広島県病院薬剤師会東支部研修会～第18回がんセミナー～</t>
  </si>
  <si>
    <t>2024年度がん化学療法薬薬連携研修会</t>
  </si>
  <si>
    <t>第14回高知県病院薬剤師会がん専門部会講習会</t>
  </si>
  <si>
    <t>令和6年度 第3回 薬薬連携研修会'Polaris'</t>
  </si>
  <si>
    <t>松山大学大学院医療薬学研究科　がんプロ第15回公開講座 松山大学薬学部　第46回卒後教育講座</t>
  </si>
  <si>
    <t>第4回 PLUM Basic Seminar</t>
  </si>
  <si>
    <t>令和6年度 第1回大分県病院薬剤師会オンコロジー研修会</t>
  </si>
  <si>
    <t>令和6年度 第6回 Tsuchiura Oncology Club</t>
  </si>
  <si>
    <t>第25回　ABCセミナー</t>
  </si>
  <si>
    <t>第26回　ABCセミナー</t>
  </si>
  <si>
    <t>第27回　ABCセミナー</t>
  </si>
  <si>
    <t>第28回　ABCセミナー</t>
  </si>
  <si>
    <t>第29回　ABCセミナー</t>
  </si>
  <si>
    <t>第30回　ABCセミナー</t>
  </si>
  <si>
    <t>第31回　ABCセミナー</t>
  </si>
  <si>
    <t>第32回　ABCセミナー</t>
  </si>
  <si>
    <t>第33回　ABCセミナー</t>
  </si>
  <si>
    <t>第34回　ABCセミナー</t>
  </si>
  <si>
    <t>第35回　ABCセミナー</t>
  </si>
  <si>
    <t>第36回　ABCセミナー</t>
  </si>
  <si>
    <t>第25回臨床腫瘍夏期セミナー</t>
  </si>
  <si>
    <t>2025年度慶應義塾大学薬学部公開講座 第1回がんプロフェッショナル研修会</t>
  </si>
  <si>
    <t>2022（オンデマンド・ライブ）</t>
    <phoneticPr fontId="2"/>
  </si>
  <si>
    <t>2023秋（オンデマンド）</t>
    <rPh sb="4" eb="5">
      <t>アキ</t>
    </rPh>
    <phoneticPr fontId="2"/>
  </si>
  <si>
    <t>2023秋（オンデマンド+ロールプレイ研修）</t>
    <rPh sb="4" eb="5">
      <t>アキ</t>
    </rPh>
    <rPh sb="19" eb="21">
      <t>ケンシュウ</t>
    </rPh>
    <phoneticPr fontId="2"/>
  </si>
  <si>
    <t>2022/2023（LIVE）
2024（ベーシック）/2025（ベーシック）</t>
    <phoneticPr fontId="2"/>
  </si>
  <si>
    <t>2024（アドバンスト）/2025（アドバンスト）（LIVE+集合）</t>
    <rPh sb="31" eb="33">
      <t>シュウゴウ</t>
    </rPh>
    <phoneticPr fontId="2"/>
  </si>
  <si>
    <t>エキスパートセミナー→2025年度～「がんゲノム医療セミナー」へ名称変更。</t>
    <rPh sb="15" eb="17">
      <t>ネンド</t>
    </rPh>
    <rPh sb="32" eb="34">
      <t>メイショウ</t>
    </rPh>
    <rPh sb="34" eb="36">
      <t>ヘンコウ</t>
    </rPh>
    <phoneticPr fontId="2"/>
  </si>
  <si>
    <t>25&amp;0315</t>
    <phoneticPr fontId="2"/>
  </si>
  <si>
    <t>2025/7/23-8/19</t>
    <phoneticPr fontId="2"/>
  </si>
  <si>
    <t>2025/6/27-7/11</t>
    <phoneticPr fontId="2"/>
  </si>
  <si>
    <t>2025/7/22-8/5</t>
    <phoneticPr fontId="2"/>
  </si>
  <si>
    <t>2025/8/8-8/22</t>
    <phoneticPr fontId="2"/>
  </si>
  <si>
    <t>JASPO地域医療連携セミナー2024【LIVE配信】</t>
    <rPh sb="5" eb="11">
      <t>チイキイリョウレンケイ</t>
    </rPh>
    <rPh sb="24" eb="26">
      <t>ハイシン</t>
    </rPh>
    <phoneticPr fontId="2"/>
  </si>
  <si>
    <t>がん患者に関わる薬剤師のための精神心理的ケア研修会2022【オンデマンド・ライブ】</t>
    <phoneticPr fontId="2"/>
  </si>
  <si>
    <t>25-035</t>
  </si>
  <si>
    <t>地域連携の基盤をつくる薬剤師のためのICIマネジメントセミナー「Bridge」：2025</t>
  </si>
  <si>
    <t>令和６年度 がん専門薬剤師集中教育講座web【オンデマンド】</t>
    <rPh sb="0" eb="2">
      <t>レイワ</t>
    </rPh>
    <phoneticPr fontId="2"/>
  </si>
  <si>
    <t>2024/11/1-2024/12/20</t>
  </si>
  <si>
    <t>2024/11/1-2024/12/20【オンデマンド】</t>
    <phoneticPr fontId="2"/>
  </si>
  <si>
    <t>第22回がん臨床試験協力・参加メディカルスタッフのためのセミナー【福岡】【集合】</t>
    <rPh sb="33" eb="35">
      <t>フクオカ</t>
    </rPh>
    <rPh sb="37" eb="39">
      <t>シュウゴウ</t>
    </rPh>
    <phoneticPr fontId="2"/>
  </si>
  <si>
    <t>第13回日本緩和医療学会緩和ケア基礎セミナー（2025年度）</t>
    <phoneticPr fontId="2"/>
  </si>
  <si>
    <t>日本緩和医療学会第38回教育セミナー（2025年度）【WEB】</t>
    <phoneticPr fontId="2"/>
  </si>
  <si>
    <t>2024/6/24-2024/11/30</t>
    <phoneticPr fontId="2"/>
  </si>
  <si>
    <t>2025年度教育セミナーBセッション【e-learning】</t>
    <rPh sb="4" eb="6">
      <t>ネンド</t>
    </rPh>
    <rPh sb="6" eb="8">
      <t>キョウイク</t>
    </rPh>
    <phoneticPr fontId="2"/>
  </si>
  <si>
    <t>2025年度教育セミナーAセッション【e-learning】</t>
    <rPh sb="4" eb="6">
      <t>ネンド</t>
    </rPh>
    <rPh sb="6" eb="8">
      <t>キョウイク</t>
    </rPh>
    <phoneticPr fontId="2"/>
  </si>
  <si>
    <t>2025/1/10-2025/12/26</t>
    <phoneticPr fontId="2"/>
  </si>
  <si>
    <t>2025/1/10-2025/12/26【e-learning】</t>
    <phoneticPr fontId="2"/>
  </si>
  <si>
    <t>第30回日本癌治療学会教育セミナー</t>
    <phoneticPr fontId="2"/>
  </si>
  <si>
    <t>第25回臨床腫瘍夏期セミナー【WEB】</t>
    <phoneticPr fontId="2"/>
  </si>
  <si>
    <t>2025/7/18-19</t>
    <phoneticPr fontId="2"/>
  </si>
  <si>
    <t>25-036</t>
    <phoneticPr fontId="2"/>
  </si>
  <si>
    <t>25E0101</t>
    <phoneticPr fontId="2"/>
  </si>
  <si>
    <t>25E0201</t>
  </si>
  <si>
    <t>24E0301</t>
  </si>
  <si>
    <t>24E0401</t>
  </si>
  <si>
    <t>25A0501</t>
  </si>
  <si>
    <t>25A0502</t>
  </si>
  <si>
    <t>25A0503</t>
  </si>
  <si>
    <t>25A0701</t>
  </si>
  <si>
    <t>24C0801</t>
  </si>
  <si>
    <t>25S0101</t>
  </si>
  <si>
    <t>25S0102</t>
  </si>
  <si>
    <t>がん患者に関わる薬剤師のための精神心理的ケア研修会2025【WEB】ロールプレイ研修</t>
    <rPh sb="40" eb="42">
      <t>ケンシュウ</t>
    </rPh>
    <phoneticPr fontId="2"/>
  </si>
  <si>
    <t>25R0901</t>
  </si>
  <si>
    <t>25R0902</t>
  </si>
  <si>
    <t>24G1201</t>
  </si>
  <si>
    <t>がんゲノム医療WG</t>
  </si>
  <si>
    <t>Best of ASCO 2025 in Japan　【WEB】</t>
  </si>
  <si>
    <t>2025/7/5-6</t>
    <phoneticPr fontId="2"/>
  </si>
  <si>
    <t>25X0101</t>
    <phoneticPr fontId="2"/>
  </si>
  <si>
    <t>医療薬学フォーラム2025【北海道】【集合】</t>
    <rPh sb="14" eb="17">
      <t>ホッカイドウ</t>
    </rPh>
    <rPh sb="19" eb="21">
      <t>シュウゴウ</t>
    </rPh>
    <phoneticPr fontId="2"/>
  </si>
  <si>
    <t>2025/6/28-29</t>
    <phoneticPr fontId="2"/>
  </si>
  <si>
    <t>25X0201</t>
    <phoneticPr fontId="2"/>
  </si>
  <si>
    <t>第41回日本TDM学会・学術大会【大阪】【集合】</t>
    <rPh sb="17" eb="19">
      <t>オオサカ</t>
    </rPh>
    <rPh sb="21" eb="23">
      <t>シュウゴウ</t>
    </rPh>
    <phoneticPr fontId="2"/>
  </si>
  <si>
    <t>2025/7/26-27</t>
    <phoneticPr fontId="2"/>
  </si>
  <si>
    <t>25X0301</t>
    <phoneticPr fontId="2"/>
  </si>
  <si>
    <t>第29回日本がん分子標的治療学会学術集会【北海道】【集合】</t>
    <rPh sb="21" eb="24">
      <t>ホッカイドウ</t>
    </rPh>
    <rPh sb="26" eb="28">
      <t>シュウゴウ</t>
    </rPh>
    <phoneticPr fontId="2"/>
  </si>
  <si>
    <t>2025/7/2-4</t>
    <phoneticPr fontId="2"/>
  </si>
  <si>
    <t>第17回JSOPP(日本がん薬剤学会)学術大会【鹿児島】【集合】</t>
    <rPh sb="24" eb="27">
      <t>カゴシマ</t>
    </rPh>
    <rPh sb="29" eb="31">
      <t>シュウゴウ</t>
    </rPh>
    <phoneticPr fontId="2"/>
  </si>
  <si>
    <t>25X0601</t>
    <phoneticPr fontId="2"/>
  </si>
  <si>
    <t>第97回日本胃癌学会総会【愛知】【集合】</t>
    <rPh sb="13" eb="15">
      <t>アイチ</t>
    </rPh>
    <rPh sb="17" eb="19">
      <t>シュウゴウ</t>
    </rPh>
    <phoneticPr fontId="2"/>
  </si>
  <si>
    <t>2025/3/12-14</t>
    <phoneticPr fontId="2"/>
  </si>
  <si>
    <t>25X0701</t>
    <phoneticPr fontId="2"/>
  </si>
  <si>
    <t>第34回日本医療薬学会年会【東京】【集合】</t>
    <rPh sb="14" eb="16">
      <t>トウキョウ</t>
    </rPh>
    <rPh sb="18" eb="20">
      <t>シュウゴウ</t>
    </rPh>
    <phoneticPr fontId="2"/>
  </si>
  <si>
    <t>2024/11/2-4</t>
    <phoneticPr fontId="2"/>
  </si>
  <si>
    <t>2024/11/21-2025/1/9</t>
    <phoneticPr fontId="2"/>
  </si>
  <si>
    <t>24X0801</t>
    <phoneticPr fontId="2"/>
  </si>
  <si>
    <t>第30回日本緩和医療学会学術大会【福岡】【集合】</t>
    <rPh sb="17" eb="19">
      <t>フクオカ</t>
    </rPh>
    <rPh sb="21" eb="23">
      <t>シュウゴウ</t>
    </rPh>
    <phoneticPr fontId="2"/>
  </si>
  <si>
    <t>2025/7/4-5</t>
    <phoneticPr fontId="2"/>
  </si>
  <si>
    <t>25X0901</t>
    <phoneticPr fontId="2"/>
  </si>
  <si>
    <t>第18回日本緩和医療薬学会年会【東京】【集合】</t>
    <rPh sb="16" eb="18">
      <t>トウキョウ</t>
    </rPh>
    <rPh sb="20" eb="22">
      <t>シュウゴウ</t>
    </rPh>
    <phoneticPr fontId="2"/>
  </si>
  <si>
    <t>2025/6/20-22</t>
    <phoneticPr fontId="2"/>
  </si>
  <si>
    <t>25X1001</t>
    <phoneticPr fontId="2"/>
  </si>
  <si>
    <t>第83回 日本癌学会学術総会【福岡】【集合/LIVE/オンデマンド】</t>
    <rPh sb="15" eb="17">
      <t>フクオカ</t>
    </rPh>
    <rPh sb="19" eb="21">
      <t>シュウゴウ</t>
    </rPh>
    <phoneticPr fontId="2"/>
  </si>
  <si>
    <t>2024/9/19-21</t>
    <phoneticPr fontId="2"/>
  </si>
  <si>
    <t>24X1101</t>
    <phoneticPr fontId="2"/>
  </si>
  <si>
    <t>第62回日本癌治療学会学術集会【福岡】【集合】</t>
    <rPh sb="16" eb="18">
      <t>フクオカ</t>
    </rPh>
    <rPh sb="20" eb="22">
      <t>シュウゴウ</t>
    </rPh>
    <phoneticPr fontId="2"/>
  </si>
  <si>
    <t>2024/10/24-26</t>
    <phoneticPr fontId="2"/>
  </si>
  <si>
    <t>24X1201</t>
    <phoneticPr fontId="2"/>
  </si>
  <si>
    <t>第86回日本血液学会学術集会【東京】【集合/LIVE/オンデマンド】</t>
    <rPh sb="15" eb="17">
      <t>トウキョウ</t>
    </rPh>
    <rPh sb="19" eb="21">
      <t>シュウゴウ</t>
    </rPh>
    <phoneticPr fontId="2"/>
  </si>
  <si>
    <t>2024/10/11-13</t>
    <phoneticPr fontId="2"/>
  </si>
  <si>
    <t>2024/10/28-11/30</t>
    <phoneticPr fontId="2"/>
  </si>
  <si>
    <t>第18回 日本在宅薬学会学術大会【東京】【集合/LIVE】</t>
    <rPh sb="17" eb="19">
      <t>トウキョウ</t>
    </rPh>
    <rPh sb="21" eb="23">
      <t>シュウゴウ</t>
    </rPh>
    <phoneticPr fontId="2"/>
  </si>
  <si>
    <t>2025/7/20-21</t>
    <phoneticPr fontId="2"/>
  </si>
  <si>
    <t>25X1401</t>
    <phoneticPr fontId="2"/>
  </si>
  <si>
    <t>第8回日本腫瘍循環器学会学術集会【大阪】【集合】</t>
    <rPh sb="17" eb="19">
      <t>オオサカ</t>
    </rPh>
    <rPh sb="21" eb="23">
      <t>シュウゴウ</t>
    </rPh>
    <phoneticPr fontId="2"/>
  </si>
  <si>
    <t>2025/10/25-26</t>
    <phoneticPr fontId="2"/>
  </si>
  <si>
    <t>25X1501</t>
    <phoneticPr fontId="2"/>
  </si>
  <si>
    <t>2024/11/9-10</t>
    <phoneticPr fontId="2"/>
  </si>
  <si>
    <t>第51回日本小児臨床薬理学会学術集会【東京】【集合/LIVE】</t>
    <rPh sb="19" eb="21">
      <t>トウキョウ</t>
    </rPh>
    <rPh sb="23" eb="25">
      <t>シュウゴウ</t>
    </rPh>
    <phoneticPr fontId="2"/>
  </si>
  <si>
    <t>第32回日本消化器関連学会週間【兵庫】【集合/LIVE/オンデマンド/教育講演e-learning】</t>
    <rPh sb="16" eb="18">
      <t>ヒョウゴ</t>
    </rPh>
    <rPh sb="20" eb="22">
      <t>シュウゴウ</t>
    </rPh>
    <phoneticPr fontId="2"/>
  </si>
  <si>
    <t>2024/10/31-11/3</t>
    <phoneticPr fontId="2"/>
  </si>
  <si>
    <t>24X1701</t>
    <phoneticPr fontId="2"/>
  </si>
  <si>
    <t>第33回 日本乳癌学会学術総会【東京】【集合】</t>
    <rPh sb="16" eb="18">
      <t>トウキョウ</t>
    </rPh>
    <rPh sb="20" eb="22">
      <t>シュウゴウ</t>
    </rPh>
    <phoneticPr fontId="2"/>
  </si>
  <si>
    <t>2025/7/10-12</t>
    <phoneticPr fontId="2"/>
  </si>
  <si>
    <t>25X1801</t>
    <phoneticPr fontId="2"/>
  </si>
  <si>
    <t>第65回日本肺癌学会学術集会【神奈川】【集合】</t>
    <rPh sb="15" eb="18">
      <t>カナガワ</t>
    </rPh>
    <rPh sb="20" eb="22">
      <t>シュウゴウ</t>
    </rPh>
    <phoneticPr fontId="2"/>
  </si>
  <si>
    <t>2024/10/31-11/2</t>
    <phoneticPr fontId="2"/>
  </si>
  <si>
    <t>24X1901</t>
    <phoneticPr fontId="2"/>
  </si>
  <si>
    <t>第112回日本泌尿器科学会総会【福岡】【集合】</t>
    <rPh sb="16" eb="18">
      <t>フクオカ</t>
    </rPh>
    <rPh sb="20" eb="22">
      <t>シュウゴウ</t>
    </rPh>
    <phoneticPr fontId="2"/>
  </si>
  <si>
    <t>2025/4/17-19</t>
    <phoneticPr fontId="2"/>
  </si>
  <si>
    <t>25X2001</t>
    <phoneticPr fontId="2"/>
  </si>
  <si>
    <t>第72回北海道薬学大会【集合】</t>
    <rPh sb="12" eb="14">
      <t>シュウゴウ</t>
    </rPh>
    <phoneticPr fontId="2"/>
  </si>
  <si>
    <t>2025/5/17-18</t>
    <phoneticPr fontId="2"/>
  </si>
  <si>
    <t>25X2111</t>
    <phoneticPr fontId="2"/>
  </si>
  <si>
    <t>日本病院薬剤師会東北ブロック第14回学術大会【岩手】</t>
    <rPh sb="23" eb="25">
      <t>イワテ</t>
    </rPh>
    <phoneticPr fontId="2"/>
  </si>
  <si>
    <t>25X2121</t>
    <phoneticPr fontId="2"/>
  </si>
  <si>
    <t>日本病院薬剤師会関東ブロック第55回学術大会【茨城】【集合】</t>
    <rPh sb="23" eb="25">
      <t>イバラキ</t>
    </rPh>
    <rPh sb="27" eb="29">
      <t>シュウゴウ</t>
    </rPh>
    <phoneticPr fontId="2"/>
  </si>
  <si>
    <t>2025/8/2-3</t>
    <phoneticPr fontId="2"/>
  </si>
  <si>
    <t>25X2131</t>
    <phoneticPr fontId="2"/>
  </si>
  <si>
    <t>日本病院薬剤師会東海ブロック・日本薬学会東海支部合同学術大会2024【名古屋】</t>
    <rPh sb="35" eb="38">
      <t>ナゴヤ</t>
    </rPh>
    <phoneticPr fontId="2"/>
  </si>
  <si>
    <t>24X2141</t>
    <phoneticPr fontId="2"/>
  </si>
  <si>
    <t>第３４回日本病院薬剤師会 北陸ブロック学術大会【福井】</t>
    <rPh sb="0" eb="1">
      <t>ダイ</t>
    </rPh>
    <rPh sb="3" eb="4">
      <t>カイ</t>
    </rPh>
    <rPh sb="24" eb="26">
      <t>フクイ</t>
    </rPh>
    <phoneticPr fontId="2"/>
  </si>
  <si>
    <t>24X2151</t>
    <phoneticPr fontId="2"/>
  </si>
  <si>
    <t>第46回日本病院薬剤師会近畿学術大会【和歌山】【集合/オンデマンド】</t>
    <rPh sb="19" eb="22">
      <t>ワカヤマ</t>
    </rPh>
    <rPh sb="24" eb="26">
      <t>シュウゴウ</t>
    </rPh>
    <phoneticPr fontId="2"/>
  </si>
  <si>
    <t>2025/1/25-26</t>
    <phoneticPr fontId="2"/>
  </si>
  <si>
    <t>第63回日本薬学会・日本薬剤師会・日本病院薬剤師会中国四国支部学術大会【岡山】【集合】</t>
    <rPh sb="36" eb="38">
      <t>オカヤマ</t>
    </rPh>
    <rPh sb="40" eb="42">
      <t>シュウゴウ</t>
    </rPh>
    <phoneticPr fontId="2"/>
  </si>
  <si>
    <t>2024/11/16-17</t>
    <phoneticPr fontId="2"/>
  </si>
  <si>
    <t>24X2171</t>
    <phoneticPr fontId="2"/>
  </si>
  <si>
    <t>第83回九州山口薬学大会【鹿児島】</t>
    <rPh sb="13" eb="16">
      <t>カゴシマ</t>
    </rPh>
    <phoneticPr fontId="2"/>
  </si>
  <si>
    <t>2024/10/13-14</t>
    <phoneticPr fontId="2"/>
  </si>
  <si>
    <t>24X2181</t>
    <phoneticPr fontId="2"/>
  </si>
  <si>
    <t>第67回日本婦人科腫瘍学会学術講演会【東京】【集合】</t>
    <rPh sb="19" eb="21">
      <t>トウキョウ</t>
    </rPh>
    <rPh sb="23" eb="25">
      <t>シュウゴウ</t>
    </rPh>
    <phoneticPr fontId="2"/>
  </si>
  <si>
    <t>2025/7/17-19</t>
    <phoneticPr fontId="2"/>
  </si>
  <si>
    <t>25X2201</t>
    <phoneticPr fontId="2"/>
  </si>
  <si>
    <t>日本薬学会第145年会【福岡】【集合/LIVE】</t>
    <rPh sb="12" eb="14">
      <t>フクオカ</t>
    </rPh>
    <rPh sb="16" eb="18">
      <t>シュウゴウ</t>
    </rPh>
    <phoneticPr fontId="2"/>
  </si>
  <si>
    <t>2025/3/26-29</t>
    <phoneticPr fontId="2"/>
  </si>
  <si>
    <t>第18回 日本薬局学会 学術総会【神奈川】【集合/オンデマンド】</t>
    <rPh sb="17" eb="20">
      <t>カナガワ</t>
    </rPh>
    <rPh sb="22" eb="24">
      <t>シュウゴウ</t>
    </rPh>
    <phoneticPr fontId="2"/>
  </si>
  <si>
    <t>2024/11/2-3</t>
    <phoneticPr fontId="2"/>
  </si>
  <si>
    <t>24X2401</t>
    <phoneticPr fontId="2"/>
  </si>
  <si>
    <t>第57回日本薬剤師会学術大会【埼玉】【集合】</t>
    <rPh sb="15" eb="17">
      <t>サイタマ</t>
    </rPh>
    <rPh sb="19" eb="21">
      <t>シュウゴウ</t>
    </rPh>
    <phoneticPr fontId="2"/>
  </si>
  <si>
    <t>2024/9/22-23</t>
    <phoneticPr fontId="2"/>
  </si>
  <si>
    <t>第22回日本臨床腫瘍学会学術集会【神戸】【集合/オンデマンド】</t>
    <rPh sb="17" eb="19">
      <t>コウベ</t>
    </rPh>
    <rPh sb="21" eb="23">
      <t>シュウゴウ</t>
    </rPh>
    <phoneticPr fontId="2"/>
  </si>
  <si>
    <t>2025/3/6-8</t>
    <phoneticPr fontId="2"/>
  </si>
  <si>
    <t>2025/3/6-4/30</t>
    <phoneticPr fontId="2"/>
  </si>
  <si>
    <t>第45回日本臨床薬理学会学術総会【埼玉】【集合】</t>
    <rPh sb="17" eb="19">
      <t>サイタマ</t>
    </rPh>
    <rPh sb="21" eb="23">
      <t>シュウゴウ</t>
    </rPh>
    <phoneticPr fontId="2"/>
  </si>
  <si>
    <t>2024/12/13-14</t>
    <phoneticPr fontId="2"/>
  </si>
  <si>
    <t>24X2701</t>
    <phoneticPr fontId="2"/>
  </si>
  <si>
    <t>第50回日本骨髄腫学会学術集会【群馬】【集合/LIVE】</t>
    <rPh sb="4" eb="6">
      <t>ニホン</t>
    </rPh>
    <rPh sb="6" eb="8">
      <t>コツズイ</t>
    </rPh>
    <rPh sb="8" eb="9">
      <t>シュ</t>
    </rPh>
    <rPh sb="9" eb="11">
      <t>ガッカイ</t>
    </rPh>
    <rPh sb="11" eb="15">
      <t>ガクジュツシュウカイ</t>
    </rPh>
    <rPh sb="16" eb="18">
      <t>グンマ</t>
    </rPh>
    <rPh sb="20" eb="22">
      <t>シュウゴウ</t>
    </rPh>
    <phoneticPr fontId="2"/>
  </si>
  <si>
    <t>2025/5/23-25</t>
    <phoneticPr fontId="2"/>
  </si>
  <si>
    <t>25X2801</t>
    <phoneticPr fontId="2"/>
  </si>
  <si>
    <t>第15回 日本がん・生殖医療学会 学術集会</t>
    <phoneticPr fontId="2"/>
  </si>
  <si>
    <t>2025/2/22-23</t>
    <phoneticPr fontId="2"/>
  </si>
  <si>
    <t>25X2901</t>
    <phoneticPr fontId="2"/>
  </si>
  <si>
    <t>第35回オンコロジーセミナー</t>
    <phoneticPr fontId="2"/>
  </si>
  <si>
    <t>第36回オンコロジーセミナー</t>
  </si>
  <si>
    <t>24Y0102</t>
  </si>
  <si>
    <t>24Y0202</t>
    <phoneticPr fontId="2"/>
  </si>
  <si>
    <t>24Y0301</t>
    <phoneticPr fontId="2"/>
  </si>
  <si>
    <t>25Y0401</t>
    <phoneticPr fontId="2"/>
  </si>
  <si>
    <t>25Y0502</t>
  </si>
  <si>
    <t>25Y0501</t>
    <phoneticPr fontId="2"/>
  </si>
  <si>
    <t>23Y0102</t>
  </si>
  <si>
    <t>日本緩和医療薬学会第30回教育セミナー【オンデマンド】</t>
    <phoneticPr fontId="2"/>
  </si>
  <si>
    <t>日本緩和医療薬学会第31回教育セミナー【オンデマンド】</t>
  </si>
  <si>
    <t>2024/12/2-2025/5/30</t>
    <phoneticPr fontId="2"/>
  </si>
  <si>
    <t>24Y0602</t>
  </si>
  <si>
    <t>25Y0601</t>
    <phoneticPr fontId="2"/>
  </si>
  <si>
    <t>第28回日本癌治療学会アップデート教育コース【WEB】</t>
    <phoneticPr fontId="2"/>
  </si>
  <si>
    <t>24Y0702</t>
  </si>
  <si>
    <t>25Y0901</t>
    <phoneticPr fontId="2"/>
  </si>
  <si>
    <t>25Y0902</t>
    <phoneticPr fontId="2"/>
  </si>
  <si>
    <t>25Y1101</t>
    <phoneticPr fontId="2"/>
  </si>
  <si>
    <t>がん疼痛緩和のための医療用麻薬適正使用推進講習会～症例から適正使用を学ぶ～【奈良】【LIVE】</t>
    <rPh sb="38" eb="40">
      <t>ナラ</t>
    </rPh>
    <phoneticPr fontId="2"/>
  </si>
  <si>
    <t>がん疼痛緩和のための医療用麻薬適正使用推進講習会～症例から適正使用を学ぶ～【沖縄】【LIVE】</t>
    <rPh sb="38" eb="40">
      <t>オキナワ</t>
    </rPh>
    <phoneticPr fontId="2"/>
  </si>
  <si>
    <t>がん疼痛緩和のための医療用麻薬適正使用推進講習会～症例から適正使用を学ぶ～【広島】【LIVE】</t>
    <rPh sb="38" eb="40">
      <t>ヒロシマ</t>
    </rPh>
    <phoneticPr fontId="2"/>
  </si>
  <si>
    <t>がん疼痛緩和のための医療用麻薬適正使用推進講習会～症例から適正使用を学ぶ～【福岡】【LIVE】</t>
    <rPh sb="38" eb="40">
      <t>フクオカ</t>
    </rPh>
    <phoneticPr fontId="2"/>
  </si>
  <si>
    <t>がん疼痛緩和のための医療用麻薬適正使用推進講習会～症例から適正使用を学ぶ～【石川】【LIVE】</t>
    <rPh sb="38" eb="40">
      <t>イシカワ</t>
    </rPh>
    <phoneticPr fontId="2"/>
  </si>
  <si>
    <t>がん疼痛緩和のための医療用麻薬適正使用推進講習会～症例から適正使用を学ぶ～【岩手】【LIVE】</t>
    <rPh sb="38" eb="40">
      <t>イワテ</t>
    </rPh>
    <phoneticPr fontId="2"/>
  </si>
  <si>
    <t>24Y1201</t>
    <phoneticPr fontId="2"/>
  </si>
  <si>
    <t>24Y1202</t>
  </si>
  <si>
    <t>24Y1203</t>
  </si>
  <si>
    <t>24Y1204</t>
  </si>
  <si>
    <t>24Y1205</t>
  </si>
  <si>
    <t>24Y1206</t>
  </si>
  <si>
    <t>24Y1207</t>
  </si>
  <si>
    <t>24Y1208</t>
  </si>
  <si>
    <t>25-037</t>
  </si>
  <si>
    <t>25-038</t>
  </si>
  <si>
    <t>25-039</t>
  </si>
  <si>
    <t>25-040</t>
  </si>
  <si>
    <t>25-041</t>
  </si>
  <si>
    <t>25-042</t>
  </si>
  <si>
    <t>25-043</t>
  </si>
  <si>
    <t>25-044</t>
  </si>
  <si>
    <t>令和7年度　第1回神奈川がん薬物療法・専門薬剤師セミナー</t>
  </si>
  <si>
    <t>令和7年度　第2回神奈川がん薬物療法・専門薬剤師セミナー</t>
  </si>
  <si>
    <t>令和7年度　第3回神奈川がん薬物療法・専門薬剤師セミナー</t>
  </si>
  <si>
    <t>令和７年度　第１回神奈川がん薬物療法・専門薬剤師ワークショップ</t>
  </si>
  <si>
    <t xml:space="preserve"> 令和７年度　第２回神奈川がん薬物療法・専門薬剤師ワークショップ</t>
  </si>
  <si>
    <t>令和７年度　第３回神奈川がん薬物療法・専門薬剤師ワークショップ</t>
  </si>
  <si>
    <t>第28回 オンたまの会</t>
  </si>
  <si>
    <t>第29回オンたまの会</t>
  </si>
  <si>
    <t>2026/1/21（対象外期間</t>
    <rPh sb="10" eb="13">
      <t>タイショウガイ</t>
    </rPh>
    <rPh sb="13" eb="15">
      <t>キカン</t>
    </rPh>
    <phoneticPr fontId="2"/>
  </si>
  <si>
    <t>2026/2/18（対象外期間</t>
    <rPh sb="10" eb="13">
      <t>タイショウガイ</t>
    </rPh>
    <rPh sb="13" eb="15">
      <t>キカン</t>
    </rPh>
    <phoneticPr fontId="2"/>
  </si>
  <si>
    <t>2026/3/18（対象外期間</t>
    <rPh sb="10" eb="13">
      <t>タイショウガイ</t>
    </rPh>
    <rPh sb="13" eb="15">
      <t>キカン</t>
    </rPh>
    <phoneticPr fontId="2"/>
  </si>
  <si>
    <t>2026/1/17（対象外期間</t>
    <rPh sb="10" eb="13">
      <t>タイショウガイ</t>
    </rPh>
    <rPh sb="13" eb="15">
      <t>キカン</t>
    </rPh>
    <phoneticPr fontId="2"/>
  </si>
  <si>
    <t>2025/9/10（対象外期間</t>
    <rPh sb="10" eb="13">
      <t>タイショウガイ</t>
    </rPh>
    <rPh sb="13" eb="15">
      <t>キカン</t>
    </rPh>
    <phoneticPr fontId="2"/>
  </si>
  <si>
    <t>2025/10/8（対象外期間</t>
    <phoneticPr fontId="2"/>
  </si>
  <si>
    <t>2025/11/12（対象外期間</t>
    <phoneticPr fontId="2"/>
  </si>
  <si>
    <t>2025/12/10（対象外期間</t>
    <phoneticPr fontId="2"/>
  </si>
  <si>
    <t>2025/9/10（対象外期間</t>
    <phoneticPr fontId="2"/>
  </si>
  <si>
    <t>2025/12/3（対象外期間</t>
    <phoneticPr fontId="2"/>
  </si>
  <si>
    <t>2025/10/4（対象外期間</t>
    <phoneticPr fontId="2"/>
  </si>
  <si>
    <t>25X2161</t>
    <phoneticPr fontId="2"/>
  </si>
  <si>
    <t>24X2501</t>
    <phoneticPr fontId="2"/>
  </si>
  <si>
    <t>25X2601</t>
    <phoneticPr fontId="2"/>
  </si>
  <si>
    <t>25X0501</t>
    <phoneticPr fontId="2"/>
  </si>
  <si>
    <t>24X1301</t>
    <phoneticPr fontId="2"/>
  </si>
  <si>
    <t>24X1601</t>
    <phoneticPr fontId="2"/>
  </si>
  <si>
    <t>25X2301</t>
    <phoneticPr fontId="2"/>
  </si>
  <si>
    <t>24Y0801</t>
    <phoneticPr fontId="2"/>
  </si>
  <si>
    <t>2024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</si>
</sst>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_);[Red]\(0\)"/>
    <numFmt numFmtId="178" formatCode="0_ "/>
  </numFmts>
  <fonts count="70">
    <font>
      <sz val="12"/>
      <color theme="1"/>
      <name val="ＭＳ Ｐゴシック"/>
      <family val="2"/>
      <charset val="128"/>
      <scheme val="minor"/>
    </font>
    <font>
      <sz val="10"/>
      <color theme="1"/>
      <name val="ＭＳ Ｐゴシック"/>
      <family val="3"/>
      <charset val="128"/>
    </font>
    <font>
      <sz val="6"/>
      <name val="ＭＳ Ｐゴシック"/>
      <family val="2"/>
      <charset val="128"/>
      <scheme val="minor"/>
    </font>
    <font>
      <sz val="6"/>
      <name val="ＭＳ Ｐゴシック"/>
      <family val="3"/>
      <charset val="128"/>
    </font>
    <font>
      <sz val="11"/>
      <color rgb="FF000000"/>
      <name val="Calibri"/>
      <family val="2"/>
    </font>
    <font>
      <sz val="11"/>
      <color theme="1"/>
      <name val="ＭＳ Ｐゴシック"/>
      <family val="3"/>
      <charset val="128"/>
      <scheme val="minor"/>
    </font>
    <font>
      <sz val="6"/>
      <name val="游ゴシック"/>
      <family val="3"/>
      <charset val="128"/>
    </font>
    <font>
      <u/>
      <sz val="12"/>
      <color theme="10"/>
      <name val="ＭＳ Ｐゴシック"/>
      <family val="2"/>
      <charset val="128"/>
      <scheme val="minor"/>
    </font>
    <font>
      <u/>
      <sz val="12"/>
      <color theme="11"/>
      <name val="ＭＳ Ｐゴシック"/>
      <family val="2"/>
      <charset val="128"/>
      <scheme val="minor"/>
    </font>
    <font>
      <sz val="12"/>
      <color theme="1"/>
      <name val="ＭＳ Ｐゴシック"/>
      <family val="2"/>
      <charset val="128"/>
      <scheme val="minor"/>
    </font>
    <font>
      <sz val="12"/>
      <color theme="1"/>
      <name val="BIZ UDPゴシック"/>
      <family val="3"/>
      <charset val="128"/>
    </font>
    <font>
      <b/>
      <sz val="10"/>
      <color theme="0"/>
      <name val="BIZ UDPゴシック"/>
      <family val="3"/>
      <charset val="128"/>
    </font>
    <font>
      <sz val="10"/>
      <color theme="1"/>
      <name val="BIZ UDPゴシック"/>
      <family val="3"/>
      <charset val="128"/>
    </font>
    <font>
      <sz val="9"/>
      <color rgb="FFFF0000"/>
      <name val="BIZ UDPゴシック"/>
      <family val="3"/>
      <charset val="128"/>
    </font>
    <font>
      <b/>
      <sz val="9"/>
      <color theme="1"/>
      <name val="BIZ UDPゴシック"/>
      <family val="3"/>
      <charset val="128"/>
    </font>
    <font>
      <sz val="9"/>
      <color theme="1"/>
      <name val="BIZ UDPゴシック"/>
      <family val="3"/>
      <charset val="128"/>
    </font>
    <font>
      <b/>
      <sz val="9"/>
      <color theme="0"/>
      <name val="BIZ UDPゴシック"/>
      <family val="3"/>
      <charset val="128"/>
    </font>
    <font>
      <sz val="9"/>
      <name val="BIZ UDPゴシック"/>
      <family val="3"/>
      <charset val="128"/>
    </font>
    <font>
      <b/>
      <sz val="10"/>
      <color theme="1"/>
      <name val="BIZ UDPゴシック"/>
      <family val="3"/>
      <charset val="128"/>
    </font>
    <font>
      <sz val="10"/>
      <color rgb="FFC00000"/>
      <name val="BIZ UDPゴシック"/>
      <family val="3"/>
      <charset val="128"/>
    </font>
    <font>
      <b/>
      <sz val="9"/>
      <color rgb="FF000090"/>
      <name val="メイリオ"/>
      <family val="3"/>
      <charset val="128"/>
    </font>
    <font>
      <sz val="9"/>
      <color rgb="FF00B050"/>
      <name val="BIZ UDPゴシック"/>
      <family val="3"/>
      <charset val="128"/>
    </font>
    <font>
      <b/>
      <sz val="12"/>
      <color theme="1"/>
      <name val="BIZ UDPゴシック"/>
      <family val="3"/>
      <charset val="128"/>
    </font>
    <font>
      <b/>
      <sz val="8"/>
      <color theme="0"/>
      <name val="BIZ UDPゴシック"/>
      <family val="3"/>
      <charset val="128"/>
    </font>
    <font>
      <sz val="11"/>
      <color theme="1"/>
      <name val="BIZ UDPゴシック"/>
      <family val="3"/>
      <charset val="128"/>
    </font>
    <font>
      <b/>
      <sz val="12"/>
      <name val="BIZ UDPゴシック"/>
      <family val="3"/>
      <charset val="128"/>
    </font>
    <font>
      <sz val="9"/>
      <color theme="0"/>
      <name val="BIZ UDPゴシック"/>
      <family val="3"/>
      <charset val="128"/>
    </font>
    <font>
      <b/>
      <sz val="9"/>
      <name val="BIZ UDPゴシック"/>
      <family val="3"/>
      <charset val="128"/>
    </font>
    <font>
      <sz val="10"/>
      <name val="BIZ UDPゴシック"/>
      <family val="3"/>
      <charset val="128"/>
    </font>
    <font>
      <sz val="10"/>
      <color rgb="FFFF0000"/>
      <name val="BIZ UDPゴシック"/>
      <family val="3"/>
      <charset val="128"/>
    </font>
    <font>
      <sz val="12"/>
      <name val="BIZ UDPゴシック"/>
      <family val="3"/>
      <charset val="128"/>
    </font>
    <font>
      <sz val="9"/>
      <color rgb="FF0000FF"/>
      <name val="BIZ UDPゴシック"/>
      <family val="3"/>
      <charset val="128"/>
    </font>
    <font>
      <sz val="14"/>
      <color rgb="FFFF0000"/>
      <name val="BIZ UDPゴシック"/>
      <family val="3"/>
      <charset val="128"/>
    </font>
    <font>
      <b/>
      <sz val="9"/>
      <color rgb="FFFF0000"/>
      <name val="BIZ UDPゴシック"/>
      <family val="3"/>
      <charset val="128"/>
    </font>
    <font>
      <b/>
      <sz val="14"/>
      <color rgb="FF0000FF"/>
      <name val="BIZ UDPゴシック"/>
      <family val="3"/>
      <charset val="128"/>
    </font>
    <font>
      <sz val="11"/>
      <name val="BIZ UDPゴシック"/>
      <family val="3"/>
      <charset val="128"/>
    </font>
    <font>
      <b/>
      <sz val="12"/>
      <color rgb="FFFF0000"/>
      <name val="BIZ UDPゴシック"/>
      <family val="3"/>
      <charset val="128"/>
    </font>
    <font>
      <b/>
      <sz val="11"/>
      <color rgb="FFFF0000"/>
      <name val="BIZ UDPゴシック"/>
      <family val="3"/>
      <charset val="128"/>
    </font>
    <font>
      <sz val="11"/>
      <color rgb="FFFF0000"/>
      <name val="BIZ UDPゴシック"/>
      <family val="3"/>
      <charset val="128"/>
    </font>
    <font>
      <sz val="8"/>
      <color rgb="FFFF0000"/>
      <name val="BIZ UDPゴシック"/>
      <family val="3"/>
      <charset val="128"/>
    </font>
    <font>
      <sz val="8"/>
      <color theme="1"/>
      <name val="BIZ UDPゴシック"/>
      <family val="3"/>
      <charset val="128"/>
    </font>
    <font>
      <b/>
      <sz val="12"/>
      <color rgb="FF0000FF"/>
      <name val="BIZ UDPゴシック"/>
      <family val="3"/>
      <charset val="128"/>
    </font>
    <font>
      <u/>
      <sz val="9"/>
      <color theme="10"/>
      <name val="BIZ UDPゴシック"/>
      <family val="3"/>
      <charset val="128"/>
    </font>
    <font>
      <sz val="9"/>
      <color theme="9" tint="-0.249977111117893"/>
      <name val="BIZ UDPゴシック"/>
      <family val="3"/>
      <charset val="128"/>
    </font>
    <font>
      <b/>
      <u/>
      <sz val="12"/>
      <color theme="10"/>
      <name val="BIZ UDPゴシック"/>
      <family val="3"/>
      <charset val="128"/>
    </font>
    <font>
      <sz val="18"/>
      <color theme="3"/>
      <name val="ＭＳ Ｐゴシック"/>
      <family val="2"/>
      <charset val="128"/>
      <scheme val="major"/>
    </font>
    <font>
      <sz val="10"/>
      <color theme="1"/>
      <name val="メイリオ"/>
      <family val="3"/>
      <charset val="128"/>
    </font>
    <font>
      <b/>
      <sz val="12"/>
      <name val="メイリオ"/>
      <family val="3"/>
      <charset val="128"/>
    </font>
    <font>
      <sz val="10"/>
      <color rgb="FFFF0000"/>
      <name val="メイリオ"/>
      <family val="3"/>
      <charset val="128"/>
    </font>
    <font>
      <b/>
      <sz val="12"/>
      <color theme="1"/>
      <name val="メイリオ"/>
      <family val="3"/>
      <charset val="128"/>
    </font>
    <font>
      <sz val="11"/>
      <name val="メイリオ"/>
      <family val="3"/>
      <charset val="128"/>
    </font>
    <font>
      <sz val="10"/>
      <name val="メイリオ"/>
      <family val="3"/>
      <charset val="128"/>
    </font>
    <font>
      <b/>
      <sz val="10"/>
      <color theme="1"/>
      <name val="メイリオ"/>
      <family val="3"/>
      <charset val="128"/>
    </font>
    <font>
      <sz val="11"/>
      <color rgb="FF0000FF"/>
      <name val="メイリオ"/>
      <family val="3"/>
      <charset val="128"/>
    </font>
    <font>
      <b/>
      <sz val="11"/>
      <name val="メイリオ"/>
      <family val="3"/>
      <charset val="128"/>
    </font>
    <font>
      <u/>
      <sz val="10"/>
      <name val="メイリオ"/>
      <family val="3"/>
      <charset val="128"/>
    </font>
    <font>
      <b/>
      <sz val="10"/>
      <name val="メイリオ"/>
      <family val="3"/>
      <charset val="128"/>
    </font>
    <font>
      <b/>
      <sz val="12"/>
      <color rgb="FF0000FF"/>
      <name val="メイリオ"/>
      <family val="3"/>
      <charset val="128"/>
    </font>
    <font>
      <sz val="10"/>
      <color theme="0"/>
      <name val="メイリオ"/>
      <family val="3"/>
      <charset val="128"/>
    </font>
    <font>
      <sz val="10"/>
      <color rgb="FF7030A0"/>
      <name val="メイリオ"/>
      <family val="3"/>
      <charset val="128"/>
    </font>
    <font>
      <sz val="9"/>
      <color theme="1"/>
      <name val="メイリオ"/>
      <family val="3"/>
      <charset val="128"/>
    </font>
    <font>
      <sz val="10.5"/>
      <name val="メイリオ"/>
      <family val="3"/>
      <charset val="128"/>
    </font>
    <font>
      <u/>
      <sz val="11"/>
      <name val="メイリオ"/>
      <family val="3"/>
      <charset val="128"/>
    </font>
    <font>
      <b/>
      <sz val="14"/>
      <color rgb="FFC00000"/>
      <name val="BIZ UDPゴシック"/>
      <family val="3"/>
      <charset val="128"/>
    </font>
    <font>
      <sz val="11"/>
      <color theme="1"/>
      <name val="游ゴシック"/>
      <family val="2"/>
      <charset val="128"/>
    </font>
    <font>
      <sz val="9"/>
      <color indexed="81"/>
      <name val="MS P ゴシック"/>
      <family val="3"/>
      <charset val="128"/>
    </font>
    <font>
      <b/>
      <sz val="9"/>
      <color indexed="81"/>
      <name val="MS P ゴシック"/>
      <family val="3"/>
      <charset val="128"/>
    </font>
    <font>
      <sz val="9"/>
      <name val="メイリオ"/>
      <family val="3"/>
      <charset val="128"/>
    </font>
    <font>
      <sz val="8"/>
      <name val="BIZ UDPゴシック"/>
      <family val="3"/>
      <charset val="128"/>
    </font>
    <font>
      <sz val="12"/>
      <name val="ＭＳ Ｐゴシック"/>
      <family val="2"/>
      <charset val="128"/>
      <scheme val="minor"/>
    </font>
  </fonts>
  <fills count="24">
    <fill>
      <patternFill patternType="none"/>
    </fill>
    <fill>
      <patternFill patternType="gray125"/>
    </fill>
    <fill>
      <patternFill patternType="solid">
        <fgColor theme="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499984740745262"/>
        <bgColor theme="1"/>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theme="1"/>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1" tint="0.34998626667073579"/>
        <bgColor theme="1"/>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theme="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style="thin">
        <color indexed="64"/>
      </top>
      <bottom/>
      <diagonal/>
    </border>
  </borders>
  <cellStyleXfs count="120">
    <xf numFmtId="0" fontId="0" fillId="0" borderId="0"/>
    <xf numFmtId="0" fontId="1" fillId="0" borderId="0">
      <alignment vertical="center"/>
    </xf>
    <xf numFmtId="0" fontId="4" fillId="0" borderId="0">
      <alignment vertical="center"/>
    </xf>
    <xf numFmtId="0" fontId="5" fillId="0" borderId="0">
      <alignment vertical="center"/>
    </xf>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0" fontId="7" fillId="0" borderId="0" applyNumberFormat="0" applyFill="0" applyBorder="0" applyAlignment="0" applyProtection="0"/>
  </cellStyleXfs>
  <cellXfs count="422">
    <xf numFmtId="0" fontId="0" fillId="0" borderId="0" xfId="0"/>
    <xf numFmtId="0" fontId="15" fillId="0" borderId="0" xfId="0" applyFont="1" applyAlignment="1">
      <alignment horizontal="center" vertical="center"/>
    </xf>
    <xf numFmtId="0" fontId="15" fillId="0" borderId="0" xfId="0" applyFont="1" applyAlignment="1">
      <alignment horizontal="left" vertical="center"/>
    </xf>
    <xf numFmtId="14" fontId="15" fillId="0" borderId="0" xfId="0" applyNumberFormat="1" applyFont="1" applyAlignment="1">
      <alignment horizontal="center" vertical="center"/>
    </xf>
    <xf numFmtId="0" fontId="15" fillId="0" borderId="0" xfId="0" applyFont="1"/>
    <xf numFmtId="0" fontId="21" fillId="0" borderId="0" xfId="0" applyFont="1" applyAlignment="1">
      <alignment horizontal="center"/>
    </xf>
    <xf numFmtId="0" fontId="15" fillId="0" borderId="4" xfId="1" applyFont="1" applyBorder="1" applyAlignment="1">
      <alignment horizontal="center" vertical="center" wrapText="1"/>
    </xf>
    <xf numFmtId="0" fontId="17" fillId="0" borderId="1" xfId="1" applyFont="1" applyBorder="1">
      <alignment vertical="center"/>
    </xf>
    <xf numFmtId="0" fontId="15" fillId="0" borderId="1" xfId="1" applyFont="1" applyBorder="1" applyAlignment="1">
      <alignment vertical="center" wrapText="1"/>
    </xf>
    <xf numFmtId="0" fontId="15" fillId="10" borderId="1" xfId="0" applyFont="1" applyFill="1" applyBorder="1" applyAlignment="1" applyProtection="1">
      <alignment horizontal="center" vertical="center"/>
      <protection locked="0"/>
    </xf>
    <xf numFmtId="0" fontId="15" fillId="11" borderId="1" xfId="0" applyFont="1" applyFill="1" applyBorder="1" applyAlignment="1" applyProtection="1">
      <alignment horizontal="center" vertical="center"/>
      <protection locked="0"/>
    </xf>
    <xf numFmtId="0" fontId="21" fillId="13" borderId="0" xfId="0" applyFont="1" applyFill="1" applyAlignment="1">
      <alignment horizontal="center"/>
    </xf>
    <xf numFmtId="178" fontId="25" fillId="13" borderId="0" xfId="0" applyNumberFormat="1" applyFont="1" applyFill="1" applyAlignment="1">
      <alignment vertical="center"/>
    </xf>
    <xf numFmtId="178" fontId="17" fillId="13" borderId="0" xfId="0" applyNumberFormat="1" applyFont="1" applyFill="1" applyAlignment="1">
      <alignment vertical="center"/>
    </xf>
    <xf numFmtId="178" fontId="17" fillId="13" borderId="10" xfId="0" applyNumberFormat="1" applyFont="1" applyFill="1" applyBorder="1" applyAlignment="1">
      <alignment vertical="center"/>
    </xf>
    <xf numFmtId="14" fontId="22" fillId="13" borderId="1" xfId="0" applyNumberFormat="1" applyFont="1" applyFill="1" applyBorder="1" applyAlignment="1">
      <alignment horizontal="center" vertical="center"/>
    </xf>
    <xf numFmtId="0" fontId="22" fillId="13" borderId="1" xfId="0" applyFont="1" applyFill="1" applyBorder="1" applyAlignment="1">
      <alignment horizontal="center" vertical="center"/>
    </xf>
    <xf numFmtId="0" fontId="13" fillId="13" borderId="0" xfId="0" applyFont="1" applyFill="1" applyAlignment="1">
      <alignment vertical="center"/>
    </xf>
    <xf numFmtId="0" fontId="15" fillId="13" borderId="0" xfId="0" applyFont="1" applyFill="1"/>
    <xf numFmtId="0" fontId="15" fillId="13" borderId="0" xfId="0" applyFont="1" applyFill="1" applyAlignment="1">
      <alignment horizontal="center" vertical="center"/>
    </xf>
    <xf numFmtId="0" fontId="15" fillId="13" borderId="0" xfId="0" applyFont="1" applyFill="1" applyAlignment="1">
      <alignment horizontal="left" vertical="center"/>
    </xf>
    <xf numFmtId="14" fontId="24" fillId="13" borderId="1" xfId="0" applyNumberFormat="1" applyFont="1" applyFill="1" applyBorder="1" applyAlignment="1">
      <alignment horizontal="center" vertical="center"/>
    </xf>
    <xf numFmtId="0" fontId="24" fillId="13" borderId="1" xfId="0" applyFont="1" applyFill="1" applyBorder="1" applyAlignment="1">
      <alignment horizontal="center" vertical="center"/>
    </xf>
    <xf numFmtId="14" fontId="15" fillId="13" borderId="0" xfId="0" applyNumberFormat="1" applyFont="1" applyFill="1" applyAlignment="1">
      <alignment horizontal="center" vertical="center"/>
    </xf>
    <xf numFmtId="0" fontId="13" fillId="13" borderId="0" xfId="0" applyFont="1" applyFill="1" applyAlignment="1">
      <alignment horizontal="right" vertical="center"/>
    </xf>
    <xf numFmtId="0" fontId="21" fillId="13" borderId="0" xfId="0" applyFont="1" applyFill="1" applyAlignment="1">
      <alignment horizontal="center" vertical="center"/>
    </xf>
    <xf numFmtId="0" fontId="15" fillId="13" borderId="0" xfId="0" applyFont="1" applyFill="1" applyAlignment="1">
      <alignment vertical="center"/>
    </xf>
    <xf numFmtId="0" fontId="15" fillId="13" borderId="0" xfId="0" applyFont="1" applyFill="1" applyAlignment="1">
      <alignment horizontal="center"/>
    </xf>
    <xf numFmtId="0" fontId="16" fillId="14" borderId="1" xfId="0" applyFont="1" applyFill="1" applyBorder="1" applyAlignment="1">
      <alignment horizontal="center" vertical="center"/>
    </xf>
    <xf numFmtId="0" fontId="16" fillId="14" borderId="1" xfId="0" applyFont="1" applyFill="1" applyBorder="1" applyAlignment="1">
      <alignment horizontal="center" vertical="center" wrapText="1"/>
    </xf>
    <xf numFmtId="14" fontId="16" fillId="14" borderId="1" xfId="0" applyNumberFormat="1" applyFont="1" applyFill="1" applyBorder="1" applyAlignment="1">
      <alignment horizontal="center" vertical="center"/>
    </xf>
    <xf numFmtId="0" fontId="15" fillId="13" borderId="1" xfId="0" applyFont="1" applyFill="1" applyBorder="1" applyAlignment="1">
      <alignment horizontal="center" vertical="center"/>
    </xf>
    <xf numFmtId="0" fontId="14" fillId="13" borderId="1" xfId="0" applyFont="1" applyFill="1" applyBorder="1" applyAlignment="1">
      <alignment horizontal="center" vertical="center"/>
    </xf>
    <xf numFmtId="0" fontId="15" fillId="13" borderId="0" xfId="0" applyFont="1" applyFill="1" applyAlignment="1">
      <alignment wrapText="1"/>
    </xf>
    <xf numFmtId="0" fontId="16" fillId="15" borderId="1" xfId="0" applyFont="1" applyFill="1" applyBorder="1" applyAlignment="1">
      <alignment horizontal="center" vertical="center" wrapText="1"/>
    </xf>
    <xf numFmtId="14" fontId="16" fillId="14" borderId="1" xfId="0" applyNumberFormat="1" applyFont="1" applyFill="1" applyBorder="1" applyAlignment="1">
      <alignment horizontal="center" vertical="center" wrapText="1"/>
    </xf>
    <xf numFmtId="0" fontId="17" fillId="13" borderId="1" xfId="0" applyFont="1" applyFill="1" applyBorder="1" applyAlignment="1">
      <alignment horizontal="center" vertical="center"/>
    </xf>
    <xf numFmtId="0" fontId="20" fillId="13" borderId="0" xfId="0" applyFont="1" applyFill="1" applyAlignment="1">
      <alignment vertical="center"/>
    </xf>
    <xf numFmtId="0" fontId="15" fillId="13" borderId="1" xfId="0" applyFont="1" applyFill="1" applyBorder="1" applyAlignment="1">
      <alignment horizontal="left" vertical="center" wrapText="1"/>
    </xf>
    <xf numFmtId="0" fontId="15" fillId="13" borderId="0" xfId="0" applyFont="1" applyFill="1" applyAlignment="1">
      <alignment horizontal="left" vertical="center" wrapText="1"/>
    </xf>
    <xf numFmtId="0" fontId="17" fillId="13" borderId="1" xfId="0" applyFont="1" applyFill="1" applyBorder="1" applyAlignment="1">
      <alignment horizontal="left" vertical="center" wrapText="1"/>
    </xf>
    <xf numFmtId="0" fontId="15" fillId="8" borderId="1" xfId="0" applyFont="1" applyFill="1" applyBorder="1" applyAlignment="1" applyProtection="1">
      <alignment horizontal="left" vertical="center" wrapText="1"/>
      <protection locked="0"/>
    </xf>
    <xf numFmtId="0" fontId="28" fillId="13" borderId="0" xfId="0" applyFont="1" applyFill="1" applyAlignment="1">
      <alignment horizontal="right" vertical="center"/>
    </xf>
    <xf numFmtId="0" fontId="23" fillId="14" borderId="1" xfId="0" applyFont="1" applyFill="1" applyBorder="1" applyAlignment="1">
      <alignment horizontal="center" vertical="center" wrapText="1"/>
    </xf>
    <xf numFmtId="0" fontId="12" fillId="12" borderId="1" xfId="0" applyFont="1" applyFill="1" applyBorder="1" applyAlignment="1" applyProtection="1">
      <alignment horizontal="left" vertical="center"/>
      <protection locked="0"/>
    </xf>
    <xf numFmtId="0" fontId="16" fillId="17" borderId="1" xfId="0" applyFont="1" applyFill="1" applyBorder="1" applyAlignment="1">
      <alignment horizontal="center" vertical="center"/>
    </xf>
    <xf numFmtId="0" fontId="30" fillId="13" borderId="0" xfId="0" applyFont="1" applyFill="1" applyAlignment="1">
      <alignment horizontal="center" vertical="center"/>
    </xf>
    <xf numFmtId="0" fontId="10" fillId="13" borderId="0" xfId="0" applyFont="1" applyFill="1" applyAlignment="1">
      <alignment vertical="center"/>
    </xf>
    <xf numFmtId="0" fontId="10" fillId="13" borderId="0" xfId="0" applyFont="1" applyFill="1" applyAlignment="1">
      <alignment horizontal="left" vertical="center"/>
    </xf>
    <xf numFmtId="0" fontId="10" fillId="13" borderId="0" xfId="0" applyFont="1" applyFill="1" applyAlignment="1">
      <alignment horizontal="center" vertical="center"/>
    </xf>
    <xf numFmtId="0" fontId="10" fillId="13" borderId="1" xfId="0" applyFont="1" applyFill="1" applyBorder="1" applyAlignment="1">
      <alignment horizontal="left" vertical="center"/>
    </xf>
    <xf numFmtId="0" fontId="28" fillId="13" borderId="0" xfId="0" applyFont="1" applyFill="1" applyAlignment="1">
      <alignment horizontal="center" vertical="center"/>
    </xf>
    <xf numFmtId="0" fontId="29" fillId="13" borderId="0" xfId="0" applyFont="1" applyFill="1" applyAlignment="1">
      <alignment vertical="center"/>
    </xf>
    <xf numFmtId="0" fontId="12" fillId="13" borderId="0" xfId="0" applyFont="1" applyFill="1" applyAlignment="1">
      <alignment horizontal="left" vertical="center"/>
    </xf>
    <xf numFmtId="0" fontId="12" fillId="13" borderId="0" xfId="0" applyFont="1" applyFill="1" applyAlignment="1">
      <alignment vertical="center"/>
    </xf>
    <xf numFmtId="0" fontId="12" fillId="13" borderId="0" xfId="0" applyFont="1" applyFill="1" applyAlignment="1">
      <alignment horizontal="center" vertical="center"/>
    </xf>
    <xf numFmtId="0" fontId="18" fillId="13" borderId="0" xfId="0" applyFont="1" applyFill="1" applyAlignment="1">
      <alignment horizontal="center" vertical="center"/>
    </xf>
    <xf numFmtId="0" fontId="11" fillId="9" borderId="1" xfId="0" applyFont="1" applyFill="1" applyBorder="1" applyAlignment="1">
      <alignment horizontal="center" vertical="center"/>
    </xf>
    <xf numFmtId="0" fontId="23" fillId="9" borderId="1" xfId="0" applyFont="1" applyFill="1" applyBorder="1" applyAlignment="1">
      <alignment horizontal="center" vertical="center" wrapText="1"/>
    </xf>
    <xf numFmtId="0" fontId="12" fillId="13" borderId="1" xfId="0" applyFont="1" applyFill="1" applyBorder="1" applyAlignment="1">
      <alignment vertical="center" wrapText="1"/>
    </xf>
    <xf numFmtId="0" fontId="15" fillId="0" borderId="0" xfId="1" applyFont="1">
      <alignment vertical="center"/>
    </xf>
    <xf numFmtId="0" fontId="17" fillId="0" borderId="4" xfId="1" applyFont="1" applyBorder="1" applyAlignment="1">
      <alignment horizontal="center" vertical="center"/>
    </xf>
    <xf numFmtId="0" fontId="13" fillId="0" borderId="0" xfId="0" applyFont="1"/>
    <xf numFmtId="0" fontId="13" fillId="0" borderId="0" xfId="1" applyFont="1">
      <alignment vertical="center"/>
    </xf>
    <xf numFmtId="49" fontId="15" fillId="0" borderId="0" xfId="1" applyNumberFormat="1" applyFont="1" applyAlignment="1">
      <alignment horizontal="center" vertical="center"/>
    </xf>
    <xf numFmtId="0" fontId="15" fillId="0" borderId="0" xfId="1" applyFont="1" applyAlignment="1">
      <alignment horizontal="center" vertical="center"/>
    </xf>
    <xf numFmtId="0" fontId="26" fillId="18" borderId="1" xfId="1" applyFont="1" applyFill="1" applyBorder="1" applyAlignment="1">
      <alignment horizontal="center" vertical="center" wrapText="1"/>
    </xf>
    <xf numFmtId="0" fontId="15" fillId="0" borderId="0" xfId="1" applyFont="1" applyAlignment="1">
      <alignment vertical="center" wrapText="1"/>
    </xf>
    <xf numFmtId="0" fontId="17" fillId="0" borderId="1" xfId="1" applyFont="1" applyBorder="1" applyAlignment="1">
      <alignment horizontal="center" vertical="center" wrapText="1"/>
    </xf>
    <xf numFmtId="49" fontId="15" fillId="0" borderId="1" xfId="1" applyNumberFormat="1" applyFont="1" applyBorder="1" applyAlignment="1">
      <alignment horizontal="left" vertical="center" wrapText="1"/>
    </xf>
    <xf numFmtId="176" fontId="15" fillId="0" borderId="0" xfId="1" applyNumberFormat="1" applyFont="1" applyAlignment="1">
      <alignment horizontal="center" vertical="center" wrapText="1"/>
    </xf>
    <xf numFmtId="0" fontId="13" fillId="0" borderId="1" xfId="1" applyFont="1" applyBorder="1" applyAlignment="1">
      <alignment vertical="center" wrapText="1"/>
    </xf>
    <xf numFmtId="49" fontId="13" fillId="0" borderId="1" xfId="1" applyNumberFormat="1" applyFont="1" applyBorder="1" applyAlignment="1">
      <alignment horizontal="left" vertical="center" wrapText="1"/>
    </xf>
    <xf numFmtId="0" fontId="17" fillId="19" borderId="1" xfId="1" applyFont="1" applyFill="1" applyBorder="1" applyAlignment="1">
      <alignment vertical="center" wrapText="1"/>
    </xf>
    <xf numFmtId="0" fontId="17" fillId="19" borderId="1" xfId="1" applyFont="1" applyFill="1" applyBorder="1" applyAlignment="1">
      <alignment horizontal="center" vertical="center" wrapText="1"/>
    </xf>
    <xf numFmtId="0" fontId="13" fillId="19" borderId="1" xfId="1" applyFont="1" applyFill="1" applyBorder="1" applyAlignment="1">
      <alignment horizontal="center" vertical="center" wrapText="1"/>
    </xf>
    <xf numFmtId="176" fontId="17" fillId="19" borderId="1" xfId="1" applyNumberFormat="1" applyFont="1" applyFill="1" applyBorder="1" applyAlignment="1">
      <alignment horizontal="center" vertical="center" wrapText="1"/>
    </xf>
    <xf numFmtId="0" fontId="13" fillId="0" borderId="0" xfId="1" applyFont="1" applyAlignment="1">
      <alignment vertical="center" wrapText="1"/>
    </xf>
    <xf numFmtId="176" fontId="17" fillId="0" borderId="1" xfId="1" applyNumberFormat="1" applyFont="1" applyBorder="1" applyAlignment="1">
      <alignment horizontal="center" vertical="center" wrapText="1"/>
    </xf>
    <xf numFmtId="49" fontId="13" fillId="19" borderId="1" xfId="1" applyNumberFormat="1" applyFont="1" applyFill="1" applyBorder="1" applyAlignment="1">
      <alignment horizontal="center" vertical="center" wrapText="1"/>
    </xf>
    <xf numFmtId="0" fontId="17" fillId="0" borderId="1" xfId="1" applyFont="1" applyBorder="1" applyAlignment="1">
      <alignment vertical="center" wrapText="1"/>
    </xf>
    <xf numFmtId="0" fontId="17" fillId="0" borderId="0" xfId="1" applyFont="1" applyAlignment="1">
      <alignment vertical="center" wrapText="1"/>
    </xf>
    <xf numFmtId="0" fontId="17" fillId="0" borderId="4" xfId="1" applyFont="1" applyBorder="1" applyAlignment="1">
      <alignment horizontal="center" vertical="center" wrapText="1"/>
    </xf>
    <xf numFmtId="0" fontId="17" fillId="0" borderId="1" xfId="1" applyFont="1" applyBorder="1" applyAlignment="1">
      <alignment horizontal="left" vertical="center" wrapText="1"/>
    </xf>
    <xf numFmtId="176" fontId="17" fillId="0" borderId="1" xfId="1" applyNumberFormat="1" applyFont="1" applyBorder="1" applyAlignment="1">
      <alignment horizontal="left" vertical="center" wrapText="1"/>
    </xf>
    <xf numFmtId="0" fontId="17" fillId="0" borderId="1" xfId="0" applyFont="1" applyBorder="1" applyAlignment="1">
      <alignment horizontal="center" vertical="center" wrapText="1"/>
    </xf>
    <xf numFmtId="0" fontId="13" fillId="19" borderId="1" xfId="1" applyFont="1" applyFill="1" applyBorder="1" applyAlignment="1">
      <alignment vertical="center" wrapText="1"/>
    </xf>
    <xf numFmtId="176" fontId="31" fillId="0" borderId="1" xfId="1" applyNumberFormat="1" applyFont="1" applyBorder="1" applyAlignment="1">
      <alignment horizontal="left" vertical="center" wrapText="1"/>
    </xf>
    <xf numFmtId="0" fontId="13" fillId="0" borderId="0" xfId="1" applyFont="1" applyAlignment="1">
      <alignment horizontal="center" vertical="center" wrapText="1"/>
    </xf>
    <xf numFmtId="49" fontId="17" fillId="13" borderId="1" xfId="0" applyNumberFormat="1" applyFont="1" applyFill="1" applyBorder="1" applyAlignment="1">
      <alignment horizontal="left" vertical="center" wrapText="1"/>
    </xf>
    <xf numFmtId="0" fontId="17" fillId="0" borderId="0" xfId="1" applyFont="1" applyAlignment="1">
      <alignment horizontal="left" vertical="center" wrapText="1"/>
    </xf>
    <xf numFmtId="0" fontId="17" fillId="0" borderId="8" xfId="1" applyFont="1" applyBorder="1" applyAlignment="1">
      <alignment vertical="center" wrapText="1"/>
    </xf>
    <xf numFmtId="49" fontId="17" fillId="19" borderId="1" xfId="0" applyNumberFormat="1" applyFont="1" applyFill="1" applyBorder="1" applyAlignment="1">
      <alignment horizontal="left" vertical="center" wrapText="1"/>
    </xf>
    <xf numFmtId="0" fontId="17" fillId="19" borderId="0" xfId="1" applyFont="1" applyFill="1" applyAlignment="1">
      <alignment vertical="center" wrapText="1"/>
    </xf>
    <xf numFmtId="0" fontId="15" fillId="0" borderId="0" xfId="1" applyFont="1" applyAlignment="1">
      <alignment horizontal="center" vertical="center" wrapText="1"/>
    </xf>
    <xf numFmtId="49" fontId="15" fillId="0" borderId="0" xfId="1" applyNumberFormat="1" applyFont="1" applyAlignment="1">
      <alignment vertical="center" wrapText="1"/>
    </xf>
    <xf numFmtId="0" fontId="26" fillId="18" borderId="0" xfId="1" applyFont="1" applyFill="1" applyAlignment="1">
      <alignment horizontal="center" vertical="center" wrapText="1"/>
    </xf>
    <xf numFmtId="49" fontId="13" fillId="0" borderId="0" xfId="1" applyNumberFormat="1" applyFont="1" applyAlignment="1">
      <alignment vertical="center" wrapText="1"/>
    </xf>
    <xf numFmtId="49" fontId="17" fillId="0" borderId="0" xfId="1" applyNumberFormat="1" applyFont="1" applyAlignment="1">
      <alignment vertical="center" wrapText="1"/>
    </xf>
    <xf numFmtId="176" fontId="15" fillId="0" borderId="0" xfId="1" applyNumberFormat="1" applyFont="1" applyAlignment="1">
      <alignment vertical="center" wrapText="1"/>
    </xf>
    <xf numFmtId="14" fontId="27" fillId="13" borderId="1" xfId="0" applyNumberFormat="1" applyFont="1" applyFill="1" applyBorder="1" applyAlignment="1">
      <alignment horizontal="center" vertical="center"/>
    </xf>
    <xf numFmtId="0" fontId="27" fillId="13" borderId="1" xfId="0" applyFont="1" applyFill="1" applyBorder="1" applyAlignment="1">
      <alignment horizontal="center" vertical="center"/>
    </xf>
    <xf numFmtId="0" fontId="17" fillId="13" borderId="0" xfId="0" applyFont="1" applyFill="1" applyAlignment="1">
      <alignment horizontal="center"/>
    </xf>
    <xf numFmtId="49" fontId="17" fillId="0" borderId="1" xfId="1" applyNumberFormat="1" applyFont="1" applyBorder="1" applyAlignment="1">
      <alignment horizontal="left" vertical="center" wrapText="1"/>
    </xf>
    <xf numFmtId="0" fontId="17" fillId="0" borderId="1" xfId="0" applyFont="1" applyBorder="1" applyAlignment="1">
      <alignment vertical="center" wrapText="1"/>
    </xf>
    <xf numFmtId="177" fontId="17" fillId="4" borderId="3" xfId="1" applyNumberFormat="1" applyFont="1" applyFill="1" applyBorder="1" applyAlignment="1">
      <alignment horizontal="center" vertical="center" wrapText="1"/>
    </xf>
    <xf numFmtId="0" fontId="17" fillId="0" borderId="0" xfId="0" applyFont="1"/>
    <xf numFmtId="0" fontId="17" fillId="0" borderId="0" xfId="1" applyFont="1">
      <alignment vertical="center"/>
    </xf>
    <xf numFmtId="0" fontId="13" fillId="0" borderId="0" xfId="0" applyFont="1" applyAlignment="1">
      <alignment vertical="top" wrapText="1"/>
    </xf>
    <xf numFmtId="14" fontId="17" fillId="0" borderId="1" xfId="1" applyNumberFormat="1" applyFont="1" applyBorder="1" applyAlignment="1">
      <alignment horizontal="center" vertical="center" wrapText="1"/>
    </xf>
    <xf numFmtId="0" fontId="17" fillId="13" borderId="1" xfId="1" applyFont="1" applyFill="1" applyBorder="1" applyAlignment="1">
      <alignment vertical="center" wrapText="1"/>
    </xf>
    <xf numFmtId="0" fontId="17" fillId="19" borderId="4" xfId="1" applyFont="1" applyFill="1" applyBorder="1" applyAlignment="1">
      <alignment horizontal="center" vertical="center" wrapText="1"/>
    </xf>
    <xf numFmtId="0" fontId="17" fillId="19" borderId="1" xfId="0" applyFont="1" applyFill="1" applyBorder="1" applyAlignment="1">
      <alignment horizontal="center" vertical="center" wrapText="1"/>
    </xf>
    <xf numFmtId="14" fontId="17" fillId="0" borderId="1" xfId="0" applyNumberFormat="1" applyFont="1" applyBorder="1" applyAlignment="1">
      <alignment horizontal="center" vertical="center" wrapText="1"/>
    </xf>
    <xf numFmtId="0" fontId="17" fillId="0" borderId="0" xfId="1" applyFont="1" applyAlignment="1">
      <alignment horizontal="center" vertical="center" wrapText="1"/>
    </xf>
    <xf numFmtId="0" fontId="17" fillId="19" borderId="9" xfId="1" applyFont="1" applyFill="1" applyBorder="1" applyAlignment="1">
      <alignment horizontal="center" vertical="center" wrapText="1"/>
    </xf>
    <xf numFmtId="0" fontId="17" fillId="0" borderId="8" xfId="1" applyFont="1" applyBorder="1" applyAlignment="1">
      <alignment horizontal="center" vertical="center" wrapText="1"/>
    </xf>
    <xf numFmtId="14" fontId="15" fillId="0" borderId="0" xfId="1" applyNumberFormat="1" applyFont="1" applyAlignment="1">
      <alignment horizontal="center" vertical="center" wrapText="1"/>
    </xf>
    <xf numFmtId="0" fontId="17" fillId="19" borderId="11" xfId="1" applyFont="1" applyFill="1" applyBorder="1" applyAlignment="1">
      <alignment horizontal="center" vertical="center" wrapText="1"/>
    </xf>
    <xf numFmtId="49" fontId="17" fillId="20" borderId="0" xfId="1" applyNumberFormat="1" applyFont="1" applyFill="1" applyAlignment="1">
      <alignment vertical="center" wrapText="1"/>
    </xf>
    <xf numFmtId="0" fontId="17" fillId="19" borderId="0" xfId="1" applyFont="1" applyFill="1" applyAlignment="1">
      <alignment horizontal="center" vertical="center" wrapText="1"/>
    </xf>
    <xf numFmtId="176" fontId="17" fillId="4" borderId="3" xfId="1" applyNumberFormat="1" applyFont="1" applyFill="1" applyBorder="1" applyAlignment="1">
      <alignment horizontal="center" vertical="center" wrapText="1"/>
    </xf>
    <xf numFmtId="176" fontId="17" fillId="0" borderId="8" xfId="1" applyNumberFormat="1" applyFont="1" applyBorder="1" applyAlignment="1">
      <alignment horizontal="center" vertical="center" wrapText="1"/>
    </xf>
    <xf numFmtId="0" fontId="17" fillId="0" borderId="9" xfId="1" applyFont="1" applyBorder="1" applyAlignment="1">
      <alignment horizontal="center" vertical="center" wrapText="1"/>
    </xf>
    <xf numFmtId="0" fontId="15" fillId="0" borderId="0" xfId="0" applyFont="1" applyAlignment="1">
      <alignment vertical="center"/>
    </xf>
    <xf numFmtId="0" fontId="13" fillId="0" borderId="0" xfId="1" applyFont="1" applyAlignment="1">
      <alignment horizontal="center" vertical="center"/>
    </xf>
    <xf numFmtId="0" fontId="13" fillId="0" borderId="0" xfId="0" applyFont="1" applyAlignment="1">
      <alignment horizontal="center" vertical="center"/>
    </xf>
    <xf numFmtId="0" fontId="15" fillId="0" borderId="0" xfId="0" applyFont="1" applyAlignment="1">
      <alignment vertical="center" wrapText="1"/>
    </xf>
    <xf numFmtId="0" fontId="13" fillId="13" borderId="0" xfId="0" applyFont="1" applyFill="1" applyAlignment="1">
      <alignment vertical="center" wrapText="1"/>
    </xf>
    <xf numFmtId="0" fontId="15" fillId="13" borderId="0" xfId="0" applyFont="1" applyFill="1" applyAlignment="1">
      <alignment vertical="center" wrapText="1"/>
    </xf>
    <xf numFmtId="0" fontId="15" fillId="0" borderId="1" xfId="0" applyFont="1" applyBorder="1" applyAlignment="1">
      <alignment horizontal="center" vertical="center"/>
    </xf>
    <xf numFmtId="0" fontId="32" fillId="13" borderId="0" xfId="0" applyFont="1" applyFill="1" applyAlignment="1">
      <alignment vertical="center"/>
    </xf>
    <xf numFmtId="0" fontId="33" fillId="13" borderId="0" xfId="0" applyFont="1" applyFill="1" applyAlignment="1">
      <alignment horizontal="left" vertical="center" wrapText="1"/>
    </xf>
    <xf numFmtId="0" fontId="27" fillId="13" borderId="0" xfId="0" applyFont="1" applyFill="1" applyAlignment="1">
      <alignment horizontal="left" vertical="center"/>
    </xf>
    <xf numFmtId="0" fontId="27" fillId="13" borderId="0" xfId="0" applyFont="1" applyFill="1" applyAlignment="1">
      <alignment horizontal="left" vertical="center" wrapText="1"/>
    </xf>
    <xf numFmtId="0" fontId="35" fillId="13" borderId="0" xfId="0" applyFont="1" applyFill="1" applyAlignment="1">
      <alignment vertical="center"/>
    </xf>
    <xf numFmtId="0" fontId="15" fillId="0" borderId="0" xfId="0" applyFont="1" applyAlignment="1">
      <alignment wrapText="1"/>
    </xf>
    <xf numFmtId="176" fontId="17" fillId="0" borderId="1" xfId="1" applyNumberFormat="1" applyFont="1" applyBorder="1" applyAlignment="1">
      <alignment horizontal="left" vertical="center"/>
    </xf>
    <xf numFmtId="176" fontId="15" fillId="0" borderId="0" xfId="1" applyNumberFormat="1" applyFont="1">
      <alignment vertical="center"/>
    </xf>
    <xf numFmtId="0" fontId="37" fillId="13" borderId="0" xfId="0" applyFont="1" applyFill="1" applyAlignment="1">
      <alignment horizontal="left" vertical="center"/>
    </xf>
    <xf numFmtId="0" fontId="38" fillId="13" borderId="0" xfId="0" applyFont="1" applyFill="1" applyAlignment="1">
      <alignment horizontal="left" vertical="center"/>
    </xf>
    <xf numFmtId="0" fontId="13" fillId="13" borderId="0" xfId="0" applyFont="1" applyFill="1" applyAlignment="1">
      <alignment horizontal="center" vertical="center"/>
    </xf>
    <xf numFmtId="0" fontId="39" fillId="13" borderId="0" xfId="0" applyFont="1" applyFill="1" applyAlignment="1">
      <alignment horizontal="left" vertical="center"/>
    </xf>
    <xf numFmtId="0" fontId="13" fillId="13" borderId="0" xfId="0" applyFont="1" applyFill="1"/>
    <xf numFmtId="14" fontId="22" fillId="13" borderId="1" xfId="0" applyNumberFormat="1" applyFont="1" applyFill="1" applyBorder="1" applyAlignment="1">
      <alignment horizontal="center" vertical="center" wrapText="1"/>
    </xf>
    <xf numFmtId="14" fontId="10" fillId="13" borderId="0" xfId="0" applyNumberFormat="1" applyFont="1" applyFill="1" applyAlignment="1">
      <alignment horizontal="center" vertical="center" wrapText="1"/>
    </xf>
    <xf numFmtId="14" fontId="12" fillId="13" borderId="0" xfId="0" applyNumberFormat="1" applyFont="1" applyFill="1" applyAlignment="1">
      <alignment horizontal="center" vertical="center" wrapText="1"/>
    </xf>
    <xf numFmtId="14" fontId="11" fillId="9"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12" fillId="13" borderId="0" xfId="0" applyFont="1" applyFill="1" applyAlignment="1">
      <alignment vertical="center" wrapText="1"/>
    </xf>
    <xf numFmtId="0" fontId="19" fillId="13" borderId="0" xfId="0" applyFont="1" applyFill="1" applyAlignment="1">
      <alignment vertical="center" wrapText="1"/>
    </xf>
    <xf numFmtId="0" fontId="12"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14" fontId="14" fillId="13" borderId="0" xfId="0" applyNumberFormat="1" applyFont="1" applyFill="1" applyAlignment="1">
      <alignment horizontal="center" vertical="center"/>
    </xf>
    <xf numFmtId="0" fontId="14" fillId="13" borderId="0" xfId="0" applyFont="1" applyFill="1" applyAlignment="1">
      <alignment horizontal="center" vertical="center"/>
    </xf>
    <xf numFmtId="0" fontId="13" fillId="13" borderId="0" xfId="0" applyFont="1" applyFill="1" applyAlignment="1">
      <alignment horizontal="center"/>
    </xf>
    <xf numFmtId="0" fontId="40" fillId="13" borderId="0" xfId="0" applyFont="1" applyFill="1" applyAlignment="1">
      <alignment horizontal="center" vertical="center"/>
    </xf>
    <xf numFmtId="0" fontId="12" fillId="0" borderId="0" xfId="0" applyFont="1" applyAlignment="1">
      <alignment vertical="center"/>
    </xf>
    <xf numFmtId="0" fontId="28" fillId="0" borderId="0" xfId="0" applyFont="1" applyAlignment="1">
      <alignment horizontal="center" vertical="center"/>
    </xf>
    <xf numFmtId="0" fontId="12" fillId="0" borderId="0" xfId="0" applyFont="1" applyAlignment="1">
      <alignment horizontal="left" vertical="center"/>
    </xf>
    <xf numFmtId="14" fontId="12" fillId="0" borderId="0" xfId="0" applyNumberFormat="1" applyFont="1" applyAlignment="1">
      <alignment horizontal="center" vertical="center" wrapText="1"/>
    </xf>
    <xf numFmtId="0" fontId="12" fillId="0" borderId="0" xfId="0" applyFont="1" applyAlignment="1">
      <alignment horizontal="center" vertical="center"/>
    </xf>
    <xf numFmtId="0" fontId="26" fillId="2" borderId="5" xfId="1" applyFont="1" applyFill="1" applyBorder="1" applyAlignment="1" applyProtection="1">
      <alignment horizontal="center" vertical="center" wrapText="1"/>
      <protection locked="0"/>
    </xf>
    <xf numFmtId="0" fontId="26" fillId="2" borderId="2" xfId="1" applyFont="1" applyFill="1" applyBorder="1" applyAlignment="1" applyProtection="1">
      <alignment horizontal="center" vertical="center" wrapText="1"/>
      <protection locked="0"/>
    </xf>
    <xf numFmtId="0" fontId="17" fillId="2" borderId="2" xfId="1" applyFont="1" applyFill="1" applyBorder="1" applyAlignment="1" applyProtection="1">
      <alignment horizontal="center" vertical="center" wrapText="1"/>
      <protection locked="0"/>
    </xf>
    <xf numFmtId="14" fontId="26" fillId="2" borderId="2" xfId="1" applyNumberFormat="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wrapText="1"/>
      <protection locked="0"/>
    </xf>
    <xf numFmtId="0" fontId="26" fillId="2" borderId="2" xfId="1" applyFont="1" applyFill="1" applyBorder="1" applyAlignment="1" applyProtection="1">
      <alignment vertical="center" wrapText="1"/>
      <protection locked="0"/>
    </xf>
    <xf numFmtId="176" fontId="26" fillId="2" borderId="2" xfId="1" applyNumberFormat="1" applyFont="1" applyFill="1" applyBorder="1" applyAlignment="1" applyProtection="1">
      <alignment horizontal="center" vertical="center" wrapText="1"/>
      <protection locked="0"/>
    </xf>
    <xf numFmtId="0" fontId="15" fillId="0" borderId="0" xfId="0" applyFont="1" applyAlignment="1">
      <alignment horizontal="center" vertical="center" wrapText="1"/>
    </xf>
    <xf numFmtId="0" fontId="15" fillId="2" borderId="5"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6" fillId="22" borderId="1" xfId="0" applyFont="1" applyFill="1" applyBorder="1" applyAlignment="1">
      <alignment horizontal="center" vertical="center"/>
    </xf>
    <xf numFmtId="0" fontId="41" fillId="13" borderId="0" xfId="0" applyFont="1" applyFill="1" applyAlignment="1">
      <alignment horizontal="left" vertical="center"/>
    </xf>
    <xf numFmtId="0" fontId="17" fillId="13" borderId="0" xfId="0" applyFont="1" applyFill="1" applyAlignment="1">
      <alignment horizontal="left" vertical="center"/>
    </xf>
    <xf numFmtId="0" fontId="10" fillId="13" borderId="1" xfId="0" applyFont="1" applyFill="1" applyBorder="1" applyAlignment="1">
      <alignment horizontal="right" vertical="center"/>
    </xf>
    <xf numFmtId="14" fontId="15" fillId="13" borderId="1" xfId="0" applyNumberFormat="1" applyFont="1" applyFill="1" applyBorder="1" applyAlignment="1">
      <alignment horizontal="center" vertical="center" wrapText="1"/>
    </xf>
    <xf numFmtId="0" fontId="15" fillId="13" borderId="1" xfId="0" applyFont="1" applyFill="1" applyBorder="1" applyAlignment="1">
      <alignment horizontal="center" vertical="center" wrapText="1"/>
    </xf>
    <xf numFmtId="14" fontId="17" fillId="13" borderId="1" xfId="0" applyNumberFormat="1" applyFont="1" applyFill="1" applyBorder="1" applyAlignment="1">
      <alignment horizontal="center" vertical="center" wrapText="1"/>
    </xf>
    <xf numFmtId="0" fontId="17" fillId="13" borderId="1" xfId="0" applyFont="1" applyFill="1" applyBorder="1" applyAlignment="1">
      <alignment horizontal="center" vertical="center" wrapText="1"/>
    </xf>
    <xf numFmtId="14" fontId="17" fillId="12" borderId="1" xfId="0" applyNumberFormat="1" applyFont="1" applyFill="1" applyBorder="1" applyAlignment="1" applyProtection="1">
      <alignment horizontal="center" vertical="center" wrapText="1"/>
      <protection locked="0"/>
    </xf>
    <xf numFmtId="0" fontId="15" fillId="8" borderId="1" xfId="0" applyFont="1" applyFill="1" applyBorder="1" applyAlignment="1" applyProtection="1">
      <alignment horizontal="center" vertical="center" wrapText="1"/>
      <protection locked="0"/>
    </xf>
    <xf numFmtId="14" fontId="17" fillId="8" borderId="1" xfId="0" applyNumberFormat="1" applyFont="1" applyFill="1" applyBorder="1" applyAlignment="1" applyProtection="1">
      <alignment horizontal="center" vertical="center" wrapText="1"/>
      <protection locked="0"/>
    </xf>
    <xf numFmtId="0" fontId="17" fillId="8" borderId="1" xfId="0" applyFont="1" applyFill="1" applyBorder="1" applyAlignment="1" applyProtection="1">
      <alignment horizontal="center" vertical="center" wrapText="1"/>
      <protection locked="0"/>
    </xf>
    <xf numFmtId="177" fontId="15" fillId="8" borderId="1" xfId="1" applyNumberFormat="1" applyFont="1" applyFill="1" applyBorder="1" applyAlignment="1" applyProtection="1">
      <alignment horizontal="left" vertical="center" wrapText="1"/>
      <protection locked="0"/>
    </xf>
    <xf numFmtId="0" fontId="0" fillId="13" borderId="0" xfId="0" applyFill="1"/>
    <xf numFmtId="49" fontId="15" fillId="6" borderId="1" xfId="1" applyNumberFormat="1" applyFont="1" applyFill="1" applyBorder="1" applyAlignment="1" applyProtection="1">
      <alignment horizontal="center" vertical="center"/>
      <protection locked="0"/>
    </xf>
    <xf numFmtId="177" fontId="15" fillId="3" borderId="1" xfId="1" applyNumberFormat="1" applyFont="1" applyFill="1" applyBorder="1" applyAlignment="1" applyProtection="1">
      <alignment horizontal="center" vertical="center" wrapText="1"/>
      <protection locked="0"/>
    </xf>
    <xf numFmtId="177" fontId="17" fillId="3" borderId="1" xfId="1" applyNumberFormat="1" applyFont="1" applyFill="1" applyBorder="1" applyAlignment="1" applyProtection="1">
      <alignment horizontal="center" vertical="center" wrapText="1"/>
      <protection locked="0"/>
    </xf>
    <xf numFmtId="177" fontId="17" fillId="4" borderId="1" xfId="1" applyNumberFormat="1"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15" fillId="5" borderId="1" xfId="3"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2" xfId="1" applyFont="1" applyFill="1" applyBorder="1" applyProtection="1">
      <alignment vertical="center"/>
      <protection locked="0"/>
    </xf>
    <xf numFmtId="176" fontId="26" fillId="2" borderId="2" xfId="1" applyNumberFormat="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13" fillId="13" borderId="0" xfId="0" applyFont="1" applyFill="1" applyAlignment="1">
      <alignment horizontal="left" vertical="center" wrapText="1"/>
    </xf>
    <xf numFmtId="0" fontId="17" fillId="16" borderId="4" xfId="1" applyFont="1" applyFill="1" applyBorder="1" applyAlignment="1" applyProtection="1">
      <alignment horizontal="center" vertical="center"/>
      <protection locked="0"/>
    </xf>
    <xf numFmtId="0" fontId="17" fillId="0" borderId="8" xfId="1" applyFont="1" applyBorder="1">
      <alignment vertical="center"/>
    </xf>
    <xf numFmtId="49" fontId="17" fillId="0" borderId="1" xfId="1" applyNumberFormat="1" applyFont="1" applyBorder="1" applyAlignment="1">
      <alignment horizontal="left" vertical="center"/>
    </xf>
    <xf numFmtId="49" fontId="17" fillId="13" borderId="1" xfId="0" applyNumberFormat="1" applyFont="1" applyFill="1" applyBorder="1" applyAlignment="1">
      <alignment horizontal="left" vertical="center"/>
    </xf>
    <xf numFmtId="0" fontId="42" fillId="0" borderId="0" xfId="119" applyFont="1" applyFill="1" applyProtection="1"/>
    <xf numFmtId="14" fontId="42" fillId="13" borderId="0" xfId="119" applyNumberFormat="1" applyFont="1" applyFill="1" applyAlignment="1" applyProtection="1">
      <alignment horizontal="left" vertical="center"/>
    </xf>
    <xf numFmtId="0" fontId="27" fillId="13" borderId="0" xfId="0" applyFont="1" applyFill="1" applyAlignment="1">
      <alignment horizontal="center" vertical="center"/>
    </xf>
    <xf numFmtId="0" fontId="17" fillId="13" borderId="0" xfId="0" applyFont="1" applyFill="1" applyAlignment="1">
      <alignment horizontal="center" vertical="center"/>
    </xf>
    <xf numFmtId="0" fontId="16" fillId="13" borderId="0" xfId="0" applyFont="1" applyFill="1" applyAlignment="1">
      <alignment horizontal="center" vertical="center"/>
    </xf>
    <xf numFmtId="0" fontId="17" fillId="13" borderId="0" xfId="0" applyFont="1" applyFill="1" applyAlignment="1" applyProtection="1">
      <alignment horizontal="center" vertical="center" wrapText="1"/>
      <protection locked="0"/>
    </xf>
    <xf numFmtId="0" fontId="43" fillId="13" borderId="0" xfId="0" applyFont="1" applyFill="1" applyAlignment="1">
      <alignment horizontal="center" vertical="center" wrapText="1"/>
    </xf>
    <xf numFmtId="14" fontId="13" fillId="13" borderId="0" xfId="0" applyNumberFormat="1" applyFont="1" applyFill="1" applyAlignment="1">
      <alignment horizontal="center" vertical="center"/>
    </xf>
    <xf numFmtId="177" fontId="15" fillId="4" borderId="1" xfId="1" applyNumberFormat="1" applyFont="1" applyFill="1" applyBorder="1" applyAlignment="1" applyProtection="1">
      <alignment horizontal="center" vertical="center" wrapText="1"/>
      <protection locked="0"/>
    </xf>
    <xf numFmtId="0" fontId="41" fillId="0" borderId="0" xfId="0" applyFont="1" applyAlignment="1">
      <alignment horizontal="left" vertical="center"/>
    </xf>
    <xf numFmtId="0" fontId="41" fillId="0" borderId="0" xfId="1" applyFont="1">
      <alignment vertical="center"/>
    </xf>
    <xf numFmtId="49" fontId="46" fillId="13" borderId="0" xfId="0" applyNumberFormat="1" applyFont="1" applyFill="1" applyAlignment="1">
      <alignment vertical="center" wrapText="1"/>
    </xf>
    <xf numFmtId="0" fontId="47" fillId="13" borderId="0" xfId="0" applyFont="1" applyFill="1" applyAlignment="1">
      <alignment horizontal="left" vertical="center"/>
    </xf>
    <xf numFmtId="49" fontId="46" fillId="13" borderId="0" xfId="0" applyNumberFormat="1" applyFont="1" applyFill="1" applyAlignment="1">
      <alignment horizontal="left" vertical="center" wrapText="1"/>
    </xf>
    <xf numFmtId="49" fontId="46" fillId="13" borderId="0" xfId="0" applyNumberFormat="1" applyFont="1" applyFill="1" applyAlignment="1">
      <alignment horizontal="center" vertical="center" wrapText="1"/>
    </xf>
    <xf numFmtId="0" fontId="49" fillId="13" borderId="0" xfId="0" applyFont="1" applyFill="1" applyAlignment="1">
      <alignment horizontal="left" vertical="center"/>
    </xf>
    <xf numFmtId="0" fontId="50" fillId="13" borderId="0" xfId="0" applyFont="1" applyFill="1" applyAlignment="1">
      <alignment horizontal="left"/>
    </xf>
    <xf numFmtId="49" fontId="51" fillId="13" borderId="0" xfId="0" applyNumberFormat="1" applyFont="1" applyFill="1" applyAlignment="1">
      <alignment horizontal="left" vertical="center" wrapText="1"/>
    </xf>
    <xf numFmtId="0" fontId="52" fillId="13" borderId="16" xfId="0" applyFont="1" applyFill="1" applyBorder="1" applyAlignment="1">
      <alignment horizontal="left"/>
    </xf>
    <xf numFmtId="49" fontId="46" fillId="13" borderId="15" xfId="0" applyNumberFormat="1" applyFont="1" applyFill="1" applyBorder="1" applyAlignment="1">
      <alignment horizontal="left" vertical="center" wrapText="1"/>
    </xf>
    <xf numFmtId="49" fontId="46" fillId="13" borderId="17" xfId="0" applyNumberFormat="1" applyFont="1" applyFill="1" applyBorder="1" applyAlignment="1">
      <alignment horizontal="center" vertical="center" wrapText="1"/>
    </xf>
    <xf numFmtId="49" fontId="52" fillId="13" borderId="0" xfId="0" applyNumberFormat="1" applyFont="1" applyFill="1" applyAlignment="1">
      <alignment vertical="center" wrapText="1"/>
    </xf>
    <xf numFmtId="0" fontId="53" fillId="13" borderId="18" xfId="0" applyFont="1" applyFill="1" applyBorder="1"/>
    <xf numFmtId="49" fontId="54" fillId="13" borderId="0" xfId="0" applyNumberFormat="1" applyFont="1" applyFill="1" applyAlignment="1">
      <alignment horizontal="left" vertical="center" wrapText="1"/>
    </xf>
    <xf numFmtId="49" fontId="52" fillId="13" borderId="19" xfId="0" applyNumberFormat="1" applyFont="1" applyFill="1" applyBorder="1" applyAlignment="1">
      <alignment horizontal="center" vertical="center" wrapText="1"/>
    </xf>
    <xf numFmtId="49" fontId="52" fillId="13" borderId="0" xfId="0" applyNumberFormat="1" applyFont="1" applyFill="1" applyAlignment="1">
      <alignment horizontal="center" vertical="center" wrapText="1"/>
    </xf>
    <xf numFmtId="0" fontId="52" fillId="13" borderId="18" xfId="0" applyFont="1" applyFill="1" applyBorder="1" applyAlignment="1">
      <alignment horizontal="left"/>
    </xf>
    <xf numFmtId="0" fontId="51" fillId="13" borderId="0" xfId="0" applyFont="1" applyFill="1" applyAlignment="1">
      <alignment horizontal="left" vertical="center" wrapText="1"/>
    </xf>
    <xf numFmtId="0" fontId="51" fillId="13" borderId="19" xfId="0" applyFont="1" applyFill="1" applyBorder="1" applyAlignment="1">
      <alignment horizontal="left" vertical="center" wrapText="1"/>
    </xf>
    <xf numFmtId="0" fontId="48" fillId="13" borderId="0" xfId="0" applyFont="1" applyFill="1" applyAlignment="1">
      <alignment horizontal="left" vertical="center" wrapText="1"/>
    </xf>
    <xf numFmtId="49" fontId="51" fillId="13" borderId="0" xfId="0" applyNumberFormat="1" applyFont="1" applyFill="1" applyAlignment="1">
      <alignment vertical="center" wrapText="1"/>
    </xf>
    <xf numFmtId="49" fontId="46" fillId="13" borderId="19" xfId="0" applyNumberFormat="1" applyFont="1" applyFill="1" applyBorder="1" applyAlignment="1">
      <alignment horizontal="center" vertical="center" wrapText="1"/>
    </xf>
    <xf numFmtId="0" fontId="46" fillId="13" borderId="0" xfId="0" applyFont="1" applyFill="1" applyAlignment="1">
      <alignment horizontal="left" vertical="center" wrapText="1"/>
    </xf>
    <xf numFmtId="0" fontId="56" fillId="13" borderId="18" xfId="0" applyFont="1" applyFill="1" applyBorder="1" applyAlignment="1">
      <alignment horizontal="left" wrapText="1"/>
    </xf>
    <xf numFmtId="0" fontId="51" fillId="13" borderId="0" xfId="0" applyFont="1" applyFill="1" applyAlignment="1">
      <alignment vertical="center" wrapText="1"/>
    </xf>
    <xf numFmtId="49" fontId="46" fillId="13" borderId="0" xfId="0" applyNumberFormat="1" applyFont="1" applyFill="1" applyAlignment="1">
      <alignment wrapText="1"/>
    </xf>
    <xf numFmtId="0" fontId="51" fillId="13" borderId="0" xfId="0" applyFont="1" applyFill="1" applyAlignment="1">
      <alignment horizontal="left" wrapText="1"/>
    </xf>
    <xf numFmtId="0" fontId="51" fillId="13" borderId="19" xfId="0" applyFont="1" applyFill="1" applyBorder="1" applyAlignment="1">
      <alignment horizontal="left" wrapText="1"/>
    </xf>
    <xf numFmtId="0" fontId="48" fillId="13" borderId="0" xfId="0" applyFont="1" applyFill="1" applyAlignment="1">
      <alignment horizontal="left" wrapText="1"/>
    </xf>
    <xf numFmtId="0" fontId="57" fillId="13" borderId="0" xfId="0" applyFont="1" applyFill="1" applyAlignment="1">
      <alignment horizontal="left" vertical="center" wrapText="1"/>
    </xf>
    <xf numFmtId="49" fontId="48" fillId="13" borderId="0" xfId="0" applyNumberFormat="1" applyFont="1" applyFill="1" applyAlignment="1">
      <alignment vertical="center" wrapText="1"/>
    </xf>
    <xf numFmtId="0" fontId="48" fillId="13" borderId="0" xfId="0" applyFont="1" applyFill="1" applyAlignment="1">
      <alignment horizontal="left" vertical="center"/>
    </xf>
    <xf numFmtId="0" fontId="51" fillId="13" borderId="0" xfId="0" applyFont="1" applyFill="1" applyAlignment="1">
      <alignment horizontal="left" vertical="center"/>
    </xf>
    <xf numFmtId="49" fontId="58" fillId="9" borderId="0" xfId="0" applyNumberFormat="1" applyFont="1" applyFill="1" applyAlignment="1">
      <alignment horizontal="center" vertical="center" wrapText="1"/>
    </xf>
    <xf numFmtId="49" fontId="58" fillId="13" borderId="0" xfId="0" applyNumberFormat="1" applyFont="1" applyFill="1" applyAlignment="1">
      <alignment horizontal="center" vertical="center" wrapText="1"/>
    </xf>
    <xf numFmtId="49" fontId="51" fillId="13" borderId="1" xfId="0" applyNumberFormat="1" applyFont="1" applyFill="1" applyBorder="1" applyAlignment="1">
      <alignment vertical="center" wrapText="1"/>
    </xf>
    <xf numFmtId="49" fontId="51" fillId="13" borderId="1" xfId="0" applyNumberFormat="1" applyFont="1" applyFill="1" applyBorder="1" applyAlignment="1">
      <alignment horizontal="left" vertical="center" wrapText="1"/>
    </xf>
    <xf numFmtId="49" fontId="51" fillId="13" borderId="1" xfId="0" applyNumberFormat="1" applyFont="1" applyFill="1" applyBorder="1" applyAlignment="1">
      <alignment horizontal="center" vertical="center" wrapText="1"/>
    </xf>
    <xf numFmtId="49" fontId="48" fillId="13" borderId="0" xfId="0" applyNumberFormat="1" applyFont="1" applyFill="1" applyAlignment="1">
      <alignment horizontal="center" vertical="center" wrapText="1"/>
    </xf>
    <xf numFmtId="49" fontId="59" fillId="13" borderId="0" xfId="0" applyNumberFormat="1" applyFont="1" applyFill="1" applyAlignment="1">
      <alignment horizontal="left" vertical="center" wrapText="1"/>
    </xf>
    <xf numFmtId="49" fontId="48" fillId="13" borderId="0" xfId="0" applyNumberFormat="1" applyFont="1" applyFill="1" applyAlignment="1">
      <alignment horizontal="left" vertical="center" wrapText="1"/>
    </xf>
    <xf numFmtId="49" fontId="51" fillId="13" borderId="0" xfId="0" applyNumberFormat="1" applyFont="1" applyFill="1" applyAlignment="1">
      <alignment horizontal="center" vertical="center" wrapText="1"/>
    </xf>
    <xf numFmtId="0" fontId="57" fillId="13" borderId="0" xfId="0" applyFont="1" applyFill="1" applyAlignment="1">
      <alignment horizontal="left" vertical="center"/>
    </xf>
    <xf numFmtId="0" fontId="46" fillId="13" borderId="0" xfId="0" applyFont="1" applyFill="1" applyAlignment="1">
      <alignment vertical="center"/>
    </xf>
    <xf numFmtId="49" fontId="58" fillId="9" borderId="1" xfId="0" applyNumberFormat="1" applyFont="1" applyFill="1" applyBorder="1" applyAlignment="1">
      <alignment horizontal="center" vertical="center" wrapText="1"/>
    </xf>
    <xf numFmtId="49" fontId="51" fillId="21" borderId="0" xfId="0" applyNumberFormat="1" applyFont="1" applyFill="1" applyAlignment="1">
      <alignment horizontal="left" vertical="center" wrapText="1"/>
    </xf>
    <xf numFmtId="49" fontId="46" fillId="13" borderId="1" xfId="0" applyNumberFormat="1" applyFont="1" applyFill="1" applyBorder="1" applyAlignment="1">
      <alignment vertical="center" wrapText="1"/>
    </xf>
    <xf numFmtId="49" fontId="46" fillId="13" borderId="1" xfId="0" applyNumberFormat="1" applyFont="1" applyFill="1" applyBorder="1" applyAlignment="1">
      <alignment horizontal="left" vertical="center" wrapText="1"/>
    </xf>
    <xf numFmtId="0" fontId="51" fillId="13" borderId="1" xfId="0" applyFont="1" applyFill="1" applyBorder="1" applyAlignment="1">
      <alignment horizontal="center" vertical="center" wrapText="1"/>
    </xf>
    <xf numFmtId="0" fontId="51" fillId="21" borderId="0" xfId="0" applyFont="1" applyFill="1" applyAlignment="1">
      <alignment horizontal="left" vertical="center" wrapText="1"/>
    </xf>
    <xf numFmtId="49" fontId="46" fillId="13" borderId="8" xfId="0" applyNumberFormat="1" applyFont="1" applyFill="1" applyBorder="1" applyAlignment="1">
      <alignment horizontal="left" vertical="center" wrapText="1"/>
    </xf>
    <xf numFmtId="49" fontId="51" fillId="13" borderId="8" xfId="0" applyNumberFormat="1" applyFont="1" applyFill="1" applyBorder="1" applyAlignment="1">
      <alignment horizontal="center" vertical="center" wrapText="1"/>
    </xf>
    <xf numFmtId="49" fontId="60" fillId="13" borderId="1" xfId="0" applyNumberFormat="1" applyFont="1" applyFill="1" applyBorder="1" applyAlignment="1">
      <alignment horizontal="left" vertical="center" wrapText="1"/>
    </xf>
    <xf numFmtId="0" fontId="51" fillId="0" borderId="1" xfId="0" applyFont="1" applyBorder="1" applyAlignment="1">
      <alignment horizontal="center" vertical="center" wrapText="1"/>
    </xf>
    <xf numFmtId="49" fontId="51" fillId="0" borderId="1" xfId="0" applyNumberFormat="1" applyFont="1" applyBorder="1" applyAlignment="1">
      <alignment horizontal="center" vertical="center" wrapText="1"/>
    </xf>
    <xf numFmtId="0" fontId="48" fillId="21" borderId="0" xfId="0" applyFont="1" applyFill="1" applyAlignment="1">
      <alignment horizontal="left" vertical="center" wrapText="1"/>
    </xf>
    <xf numFmtId="0" fontId="51" fillId="13" borderId="0" xfId="0" applyFont="1" applyFill="1" applyAlignment="1">
      <alignment horizontal="center" vertical="center" wrapText="1"/>
    </xf>
    <xf numFmtId="49" fontId="46" fillId="13" borderId="1" xfId="0" applyNumberFormat="1" applyFont="1" applyFill="1" applyBorder="1" applyAlignment="1">
      <alignment horizontal="center" vertical="center" wrapText="1"/>
    </xf>
    <xf numFmtId="0" fontId="61" fillId="13" borderId="0" xfId="0" applyFont="1" applyFill="1" applyAlignment="1">
      <alignment horizontal="left" vertical="center"/>
    </xf>
    <xf numFmtId="49" fontId="46" fillId="21" borderId="0" xfId="0" applyNumberFormat="1" applyFont="1" applyFill="1" applyAlignment="1">
      <alignment horizontal="center" vertical="center" wrapText="1"/>
    </xf>
    <xf numFmtId="49" fontId="62" fillId="13" borderId="0" xfId="119" applyNumberFormat="1" applyFont="1" applyFill="1" applyAlignment="1">
      <alignment horizontal="center" vertical="center" wrapText="1"/>
    </xf>
    <xf numFmtId="49" fontId="51" fillId="21" borderId="0" xfId="0" applyNumberFormat="1" applyFont="1" applyFill="1" applyAlignment="1">
      <alignment horizontal="center" vertical="center" wrapText="1"/>
    </xf>
    <xf numFmtId="0" fontId="63" fillId="13" borderId="0" xfId="0" applyFont="1" applyFill="1"/>
    <xf numFmtId="0" fontId="63" fillId="13" borderId="0" xfId="0" applyFont="1" applyFill="1" applyAlignment="1">
      <alignment horizontal="left" vertical="center"/>
    </xf>
    <xf numFmtId="0" fontId="41" fillId="0" borderId="0" xfId="0" applyFont="1" applyAlignment="1">
      <alignment vertical="center"/>
    </xf>
    <xf numFmtId="0" fontId="17" fillId="6" borderId="3" xfId="1" applyFont="1" applyFill="1" applyBorder="1" applyAlignment="1">
      <alignment horizontal="center" vertical="center"/>
    </xf>
    <xf numFmtId="0" fontId="17" fillId="6" borderId="3" xfId="1" quotePrefix="1" applyFont="1" applyFill="1" applyBorder="1" applyAlignment="1">
      <alignment horizontal="center" vertical="center"/>
    </xf>
    <xf numFmtId="0" fontId="13" fillId="0" borderId="4" xfId="1" applyFont="1" applyBorder="1" applyAlignment="1">
      <alignment horizontal="center" vertical="center" wrapText="1"/>
    </xf>
    <xf numFmtId="0" fontId="17" fillId="6" borderId="7" xfId="1" applyFont="1" applyFill="1" applyBorder="1" applyAlignment="1">
      <alignment horizontal="center" vertical="center"/>
    </xf>
    <xf numFmtId="176" fontId="17" fillId="0" borderId="8" xfId="1" applyNumberFormat="1" applyFont="1" applyBorder="1" applyAlignment="1">
      <alignment horizontal="left" vertical="center"/>
    </xf>
    <xf numFmtId="0" fontId="13" fillId="0" borderId="9" xfId="1" applyFont="1" applyBorder="1" applyAlignment="1">
      <alignment horizontal="center" vertical="center" wrapText="1"/>
    </xf>
    <xf numFmtId="0" fontId="13" fillId="16" borderId="0" xfId="1" applyFont="1" applyFill="1" applyAlignment="1">
      <alignment horizontal="center" vertical="center" wrapText="1"/>
    </xf>
    <xf numFmtId="0" fontId="26" fillId="0" borderId="6" xfId="1" applyFont="1" applyBorder="1" applyAlignment="1" applyProtection="1">
      <alignment horizontal="center" vertical="center" wrapText="1"/>
      <protection locked="0"/>
    </xf>
    <xf numFmtId="0" fontId="15" fillId="0" borderId="24" xfId="1" applyFont="1" applyBorder="1" applyAlignment="1">
      <alignment vertical="center" wrapText="1"/>
    </xf>
    <xf numFmtId="49" fontId="15" fillId="0" borderId="24" xfId="1" applyNumberFormat="1" applyFont="1" applyBorder="1" applyAlignment="1">
      <alignment horizontal="left" vertical="center" wrapText="1"/>
    </xf>
    <xf numFmtId="49" fontId="17" fillId="0" borderId="24" xfId="1" applyNumberFormat="1" applyFont="1" applyBorder="1" applyAlignment="1">
      <alignment horizontal="left" vertical="center" wrapText="1"/>
    </xf>
    <xf numFmtId="0" fontId="13" fillId="0" borderId="1" xfId="1" applyFont="1" applyBorder="1" applyAlignment="1">
      <alignment horizontal="center" vertical="center" wrapText="1"/>
    </xf>
    <xf numFmtId="0" fontId="17" fillId="0" borderId="24" xfId="1" applyFont="1" applyBorder="1" applyAlignment="1">
      <alignment horizontal="center" vertical="center" wrapText="1"/>
    </xf>
    <xf numFmtId="0" fontId="13" fillId="0" borderId="24" xfId="1" applyFont="1" applyBorder="1" applyAlignment="1">
      <alignment horizontal="center" vertical="center" wrapText="1"/>
    </xf>
    <xf numFmtId="49" fontId="13" fillId="0" borderId="24" xfId="1" applyNumberFormat="1" applyFont="1" applyBorder="1" applyAlignment="1">
      <alignment horizontal="left" vertical="center" wrapText="1"/>
    </xf>
    <xf numFmtId="49" fontId="13" fillId="0" borderId="24" xfId="1" applyNumberFormat="1" applyFont="1" applyBorder="1" applyAlignment="1">
      <alignment horizontal="center" vertical="center" wrapText="1"/>
    </xf>
    <xf numFmtId="0" fontId="13" fillId="0" borderId="24" xfId="1" applyFont="1" applyBorder="1" applyAlignment="1">
      <alignment vertical="center" wrapText="1"/>
    </xf>
    <xf numFmtId="0" fontId="13" fillId="0" borderId="24" xfId="1" applyFont="1" applyBorder="1" applyAlignment="1">
      <alignment horizontal="left" vertical="center" wrapText="1"/>
    </xf>
    <xf numFmtId="0" fontId="17" fillId="0" borderId="24" xfId="1" applyFont="1" applyBorder="1" applyAlignment="1">
      <alignment horizontal="left" vertical="center" wrapText="1"/>
    </xf>
    <xf numFmtId="0" fontId="17" fillId="0" borderId="24" xfId="1" applyFont="1" applyBorder="1" applyAlignment="1">
      <alignment vertical="center" wrapText="1"/>
    </xf>
    <xf numFmtId="177" fontId="17" fillId="3" borderId="1" xfId="1" applyNumberFormat="1" applyFont="1" applyFill="1" applyBorder="1" applyAlignment="1">
      <alignment horizontal="center" vertical="center" wrapText="1"/>
    </xf>
    <xf numFmtId="0" fontId="13" fillId="16" borderId="0" xfId="1" applyFont="1" applyFill="1" applyAlignment="1">
      <alignment vertical="center" wrapText="1"/>
    </xf>
    <xf numFmtId="0" fontId="15" fillId="16" borderId="0" xfId="0" applyFont="1" applyFill="1" applyAlignment="1">
      <alignment vertical="center"/>
    </xf>
    <xf numFmtId="0" fontId="15" fillId="7" borderId="23" xfId="0" applyFont="1" applyFill="1" applyBorder="1" applyAlignment="1" applyProtection="1">
      <alignment horizontal="center" vertical="center" wrapText="1"/>
      <protection locked="0"/>
    </xf>
    <xf numFmtId="0" fontId="16" fillId="2" borderId="1" xfId="1" applyFont="1" applyFill="1" applyBorder="1" applyAlignment="1" applyProtection="1">
      <alignment horizontal="center" vertical="center" wrapText="1"/>
      <protection locked="0"/>
    </xf>
    <xf numFmtId="0" fontId="16" fillId="2" borderId="1" xfId="3" applyFont="1" applyFill="1" applyBorder="1" applyAlignment="1" applyProtection="1">
      <alignment horizontal="center" vertical="center" wrapText="1"/>
      <protection locked="0"/>
    </xf>
    <xf numFmtId="0" fontId="16" fillId="2" borderId="1" xfId="1" applyFont="1" applyFill="1" applyBorder="1" applyAlignment="1">
      <alignment horizontal="center" vertical="center" wrapText="1"/>
    </xf>
    <xf numFmtId="0" fontId="12" fillId="5" borderId="1" xfId="0" applyFont="1" applyFill="1" applyBorder="1" applyAlignment="1">
      <alignment vertical="center" wrapText="1"/>
    </xf>
    <xf numFmtId="0" fontId="12" fillId="0" borderId="1" xfId="0" applyFont="1" applyBorder="1" applyAlignment="1">
      <alignment vertical="center" wrapText="1"/>
    </xf>
    <xf numFmtId="14" fontId="12"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14" fontId="28" fillId="0" borderId="1" xfId="0" applyNumberFormat="1" applyFont="1" applyBorder="1" applyAlignment="1">
      <alignment horizontal="left" vertical="center" wrapText="1"/>
    </xf>
    <xf numFmtId="14" fontId="12" fillId="0" borderId="1" xfId="0" applyNumberFormat="1" applyFont="1" applyBorder="1" applyAlignment="1">
      <alignment horizontal="left" vertical="center"/>
    </xf>
    <xf numFmtId="14" fontId="28" fillId="0" borderId="1" xfId="0" applyNumberFormat="1" applyFont="1" applyBorder="1" applyAlignment="1">
      <alignment horizontal="left" vertical="center"/>
    </xf>
    <xf numFmtId="0" fontId="28" fillId="0" borderId="1" xfId="0" applyFont="1" applyBorder="1" applyAlignment="1">
      <alignment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12" fillId="0" borderId="4" xfId="0" applyFont="1" applyBorder="1" applyAlignment="1">
      <alignment vertical="center" wrapText="1"/>
    </xf>
    <xf numFmtId="0" fontId="36" fillId="16" borderId="0" xfId="0" applyFont="1" applyFill="1" applyAlignment="1">
      <alignment vertical="center"/>
    </xf>
    <xf numFmtId="0" fontId="13" fillId="16" borderId="0" xfId="0" applyFont="1" applyFill="1"/>
    <xf numFmtId="0" fontId="13" fillId="6" borderId="23" xfId="1" applyFont="1" applyFill="1" applyBorder="1" applyAlignment="1" applyProtection="1">
      <alignment horizontal="center" vertical="center"/>
      <protection locked="0"/>
    </xf>
    <xf numFmtId="0" fontId="17" fillId="6" borderId="23" xfId="1" applyFont="1" applyFill="1" applyBorder="1" applyAlignment="1" applyProtection="1">
      <alignment horizontal="center" vertical="center"/>
      <protection locked="0"/>
    </xf>
    <xf numFmtId="0" fontId="17" fillId="0" borderId="0" xfId="0" applyFont="1" applyAlignment="1">
      <alignment vertical="center" wrapText="1"/>
    </xf>
    <xf numFmtId="0" fontId="17" fillId="7" borderId="3" xfId="0" applyFont="1" applyFill="1" applyBorder="1" applyAlignment="1">
      <alignment horizontal="center" vertical="center" wrapText="1"/>
    </xf>
    <xf numFmtId="0" fontId="17" fillId="0" borderId="1" xfId="0" applyFont="1" applyBorder="1" applyAlignment="1">
      <alignment vertical="center"/>
    </xf>
    <xf numFmtId="0" fontId="17" fillId="0" borderId="4" xfId="0" applyFont="1" applyBorder="1" applyAlignment="1">
      <alignment horizontal="center" vertical="center" wrapText="1"/>
    </xf>
    <xf numFmtId="0" fontId="17" fillId="0" borderId="0" xfId="0" applyFont="1" applyAlignment="1">
      <alignment vertical="center"/>
    </xf>
    <xf numFmtId="0" fontId="17" fillId="6" borderId="25" xfId="1" applyFont="1" applyFill="1" applyBorder="1" applyAlignment="1" applyProtection="1">
      <alignment horizontal="center" vertical="center"/>
      <protection locked="0"/>
    </xf>
    <xf numFmtId="177" fontId="17" fillId="3" borderId="23" xfId="1" applyNumberFormat="1" applyFont="1" applyFill="1" applyBorder="1" applyAlignment="1" applyProtection="1">
      <alignment horizontal="center" vertical="center" wrapText="1"/>
      <protection locked="0"/>
    </xf>
    <xf numFmtId="0" fontId="29" fillId="0" borderId="1" xfId="0" applyFont="1" applyBorder="1" applyAlignment="1">
      <alignment vertical="center" wrapText="1"/>
    </xf>
    <xf numFmtId="0" fontId="29" fillId="23" borderId="1" xfId="0" applyFont="1" applyFill="1" applyBorder="1" applyAlignment="1">
      <alignment vertical="center" wrapText="1"/>
    </xf>
    <xf numFmtId="49" fontId="51" fillId="0" borderId="1" xfId="0" applyNumberFormat="1" applyFont="1" applyBorder="1" applyAlignment="1">
      <alignment horizontal="left" vertical="center" wrapText="1"/>
    </xf>
    <xf numFmtId="0" fontId="13" fillId="23" borderId="1" xfId="1" applyFont="1" applyFill="1" applyBorder="1" applyAlignment="1">
      <alignment vertical="center" wrapText="1"/>
    </xf>
    <xf numFmtId="0" fontId="13" fillId="23" borderId="1" xfId="1" applyFont="1" applyFill="1" applyBorder="1" applyAlignment="1">
      <alignment horizontal="center" vertical="center" wrapText="1"/>
    </xf>
    <xf numFmtId="0" fontId="13" fillId="23" borderId="4" xfId="1" applyFont="1" applyFill="1" applyBorder="1" applyAlignment="1">
      <alignment horizontal="center" vertical="center" wrapText="1"/>
    </xf>
    <xf numFmtId="0" fontId="13" fillId="23" borderId="24" xfId="1" applyFont="1" applyFill="1" applyBorder="1" applyAlignment="1">
      <alignment horizontal="center" vertical="center" wrapText="1"/>
    </xf>
    <xf numFmtId="177" fontId="17" fillId="23" borderId="3" xfId="1" applyNumberFormat="1" applyFont="1" applyFill="1" applyBorder="1" applyAlignment="1">
      <alignment horizontal="center" vertical="center" wrapText="1"/>
    </xf>
    <xf numFmtId="0" fontId="17" fillId="23" borderId="1" xfId="1" applyFont="1" applyFill="1" applyBorder="1" applyAlignment="1">
      <alignment vertical="center" wrapText="1"/>
    </xf>
    <xf numFmtId="11" fontId="17" fillId="6" borderId="3" xfId="1" quotePrefix="1" applyNumberFormat="1" applyFont="1" applyFill="1" applyBorder="1" applyAlignment="1">
      <alignment horizontal="center" vertical="center"/>
    </xf>
    <xf numFmtId="0" fontId="17" fillId="0" borderId="4" xfId="1" applyFont="1" applyBorder="1" applyAlignment="1" applyProtection="1">
      <alignment horizontal="center" vertical="center"/>
      <protection locked="0"/>
    </xf>
    <xf numFmtId="0" fontId="68" fillId="0" borderId="1" xfId="1" applyFont="1" applyBorder="1">
      <alignment vertical="center"/>
    </xf>
    <xf numFmtId="177" fontId="17" fillId="23" borderId="1" xfId="1" applyNumberFormat="1" applyFont="1" applyFill="1" applyBorder="1" applyAlignment="1">
      <alignment horizontal="center" vertical="center" wrapText="1"/>
    </xf>
    <xf numFmtId="0" fontId="17" fillId="23" borderId="1" xfId="1" applyFont="1" applyFill="1" applyBorder="1" applyAlignment="1">
      <alignment horizontal="center" vertical="center" wrapText="1"/>
    </xf>
    <xf numFmtId="14" fontId="17" fillId="23" borderId="1" xfId="1" applyNumberFormat="1" applyFont="1" applyFill="1" applyBorder="1" applyAlignment="1">
      <alignment horizontal="center" vertical="center" wrapText="1"/>
    </xf>
    <xf numFmtId="176" fontId="17" fillId="23" borderId="1" xfId="1" applyNumberFormat="1" applyFont="1" applyFill="1" applyBorder="1" applyAlignment="1">
      <alignment horizontal="center" vertical="center" wrapText="1"/>
    </xf>
    <xf numFmtId="0" fontId="17" fillId="23" borderId="4" xfId="1" applyFont="1" applyFill="1" applyBorder="1" applyAlignment="1">
      <alignment horizontal="center" vertical="center" wrapText="1"/>
    </xf>
    <xf numFmtId="49" fontId="13" fillId="23" borderId="0" xfId="1" applyNumberFormat="1" applyFont="1" applyFill="1" applyAlignment="1">
      <alignment vertical="center" wrapText="1"/>
    </xf>
    <xf numFmtId="0" fontId="17" fillId="23" borderId="8" xfId="1" applyFont="1" applyFill="1" applyBorder="1" applyAlignment="1">
      <alignment vertical="center" wrapText="1"/>
    </xf>
    <xf numFmtId="176" fontId="17" fillId="23" borderId="8" xfId="1" applyNumberFormat="1" applyFont="1" applyFill="1" applyBorder="1" applyAlignment="1">
      <alignment horizontal="center" vertical="center" wrapText="1"/>
    </xf>
    <xf numFmtId="0" fontId="17" fillId="23" borderId="8" xfId="1" applyFont="1" applyFill="1" applyBorder="1" applyAlignment="1">
      <alignment horizontal="center" vertical="center" wrapText="1"/>
    </xf>
    <xf numFmtId="0" fontId="17" fillId="23" borderId="9" xfId="1" applyFont="1" applyFill="1" applyBorder="1" applyAlignment="1">
      <alignment horizontal="center" vertical="center" wrapText="1"/>
    </xf>
    <xf numFmtId="0" fontId="28" fillId="5" borderId="1" xfId="0" applyFont="1" applyFill="1" applyBorder="1" applyAlignment="1">
      <alignment vertical="center" wrapText="1"/>
    </xf>
    <xf numFmtId="0" fontId="28" fillId="0" borderId="1" xfId="0" applyFont="1" applyBorder="1" applyAlignment="1">
      <alignment horizontal="center" vertical="center" wrapText="1"/>
    </xf>
    <xf numFmtId="0" fontId="28" fillId="23" borderId="1" xfId="0" applyFont="1" applyFill="1" applyBorder="1" applyAlignment="1">
      <alignment vertical="center" wrapText="1"/>
    </xf>
    <xf numFmtId="14" fontId="28" fillId="23" borderId="1" xfId="0" applyNumberFormat="1" applyFont="1" applyFill="1" applyBorder="1" applyAlignment="1">
      <alignment horizontal="left" vertical="center"/>
    </xf>
    <xf numFmtId="0" fontId="28" fillId="23" borderId="1" xfId="0" applyFont="1" applyFill="1" applyBorder="1" applyAlignment="1">
      <alignment horizontal="center" vertical="center" wrapText="1"/>
    </xf>
    <xf numFmtId="49" fontId="51" fillId="13" borderId="2" xfId="0" applyNumberFormat="1" applyFont="1" applyFill="1" applyBorder="1" applyAlignment="1">
      <alignment vertical="center"/>
    </xf>
    <xf numFmtId="49" fontId="51" fillId="13" borderId="2" xfId="0" applyNumberFormat="1" applyFont="1" applyFill="1" applyBorder="1" applyAlignment="1">
      <alignment vertical="center" wrapText="1"/>
    </xf>
    <xf numFmtId="0" fontId="17" fillId="23" borderId="3" xfId="1" applyFont="1" applyFill="1" applyBorder="1" applyAlignment="1">
      <alignment horizontal="center" vertical="center"/>
    </xf>
    <xf numFmtId="0" fontId="17" fillId="23" borderId="1" xfId="1" applyFont="1" applyFill="1" applyBorder="1">
      <alignment vertical="center"/>
    </xf>
    <xf numFmtId="176" fontId="17" fillId="23" borderId="1" xfId="1" applyNumberFormat="1" applyFont="1" applyFill="1" applyBorder="1" applyAlignment="1">
      <alignment horizontal="left" vertical="center"/>
    </xf>
    <xf numFmtId="0" fontId="17" fillId="23" borderId="4" xfId="1" applyFont="1" applyFill="1" applyBorder="1" applyAlignment="1">
      <alignment horizontal="center" vertical="center"/>
    </xf>
    <xf numFmtId="0" fontId="17" fillId="23" borderId="3" xfId="1" quotePrefix="1" applyFont="1" applyFill="1" applyBorder="1" applyAlignment="1">
      <alignment horizontal="center" vertical="center"/>
    </xf>
    <xf numFmtId="0" fontId="17" fillId="23" borderId="8" xfId="1" applyFont="1" applyFill="1" applyBorder="1">
      <alignment vertical="center"/>
    </xf>
    <xf numFmtId="176" fontId="17" fillId="23" borderId="8" xfId="1" applyNumberFormat="1" applyFont="1" applyFill="1" applyBorder="1" applyAlignment="1">
      <alignment horizontal="left" vertical="center"/>
    </xf>
    <xf numFmtId="0" fontId="17" fillId="23" borderId="1" xfId="0" applyFont="1" applyFill="1" applyBorder="1" applyAlignment="1">
      <alignment horizontal="center" vertical="center" wrapText="1"/>
    </xf>
    <xf numFmtId="49" fontId="17" fillId="23" borderId="1" xfId="0" applyNumberFormat="1" applyFont="1" applyFill="1" applyBorder="1" applyAlignment="1">
      <alignment horizontal="left" vertical="center" wrapText="1"/>
    </xf>
    <xf numFmtId="0" fontId="17" fillId="23" borderId="1" xfId="0" applyFont="1" applyFill="1" applyBorder="1" applyAlignment="1">
      <alignment vertical="center" wrapText="1"/>
    </xf>
    <xf numFmtId="14" fontId="17" fillId="23" borderId="1" xfId="0" applyNumberFormat="1" applyFont="1" applyFill="1" applyBorder="1" applyAlignment="1">
      <alignment horizontal="center" vertical="center" wrapText="1"/>
    </xf>
    <xf numFmtId="176" fontId="17" fillId="23" borderId="1" xfId="1" applyNumberFormat="1" applyFont="1" applyFill="1" applyBorder="1" applyAlignment="1">
      <alignment horizontal="left" vertical="center" wrapText="1"/>
    </xf>
    <xf numFmtId="0" fontId="12" fillId="23" borderId="1" xfId="0" applyFont="1" applyFill="1" applyBorder="1" applyAlignment="1">
      <alignment vertical="center" wrapText="1"/>
    </xf>
    <xf numFmtId="14" fontId="12" fillId="23" borderId="1" xfId="0" applyNumberFormat="1" applyFont="1" applyFill="1" applyBorder="1" applyAlignment="1">
      <alignment horizontal="left" vertical="center" wrapText="1"/>
    </xf>
    <xf numFmtId="0" fontId="12" fillId="23" borderId="1" xfId="0" applyFont="1" applyFill="1" applyBorder="1" applyAlignment="1">
      <alignment horizontal="center" vertical="center" wrapText="1"/>
    </xf>
    <xf numFmtId="14" fontId="28" fillId="23" borderId="1" xfId="0" applyNumberFormat="1" applyFont="1" applyFill="1" applyBorder="1" applyAlignment="1">
      <alignment horizontal="left" vertical="center" wrapText="1"/>
    </xf>
    <xf numFmtId="14" fontId="12" fillId="23" borderId="1" xfId="0" applyNumberFormat="1" applyFont="1" applyFill="1" applyBorder="1" applyAlignment="1">
      <alignment horizontal="left" vertical="center"/>
    </xf>
    <xf numFmtId="49" fontId="15" fillId="0" borderId="0" xfId="1" applyNumberFormat="1" applyFont="1" applyAlignment="1">
      <alignment horizontal="left" vertical="center" wrapText="1"/>
    </xf>
    <xf numFmtId="14" fontId="17" fillId="0" borderId="8" xfId="1" applyNumberFormat="1" applyFont="1" applyBorder="1" applyAlignment="1">
      <alignment horizontal="center" vertical="center" wrapText="1"/>
    </xf>
    <xf numFmtId="0" fontId="13" fillId="0" borderId="8" xfId="1" applyFont="1" applyBorder="1" applyAlignment="1">
      <alignment horizontal="center" vertical="center" wrapText="1"/>
    </xf>
    <xf numFmtId="49" fontId="51" fillId="13" borderId="2" xfId="0" applyNumberFormat="1" applyFont="1" applyFill="1" applyBorder="1" applyAlignment="1">
      <alignment horizontal="left" vertical="center" wrapText="1"/>
    </xf>
    <xf numFmtId="177" fontId="17" fillId="4" borderId="7" xfId="1" applyNumberFormat="1" applyFont="1" applyFill="1" applyBorder="1" applyAlignment="1">
      <alignment horizontal="center" vertical="center" wrapText="1"/>
    </xf>
    <xf numFmtId="0" fontId="69" fillId="0" borderId="0" xfId="0" applyFont="1"/>
    <xf numFmtId="0" fontId="24" fillId="23" borderId="0" xfId="0" applyFont="1" applyFill="1" applyAlignment="1">
      <alignment horizontal="center" vertical="center" wrapText="1"/>
    </xf>
    <xf numFmtId="0" fontId="17" fillId="23" borderId="4" xfId="1" applyFont="1" applyFill="1" applyBorder="1" applyAlignment="1" applyProtection="1">
      <alignment horizontal="center" vertical="center"/>
      <protection locked="0"/>
    </xf>
    <xf numFmtId="0" fontId="12" fillId="0" borderId="0" xfId="0" applyFont="1" applyAlignment="1">
      <alignment vertical="center" wrapText="1"/>
    </xf>
    <xf numFmtId="49" fontId="51" fillId="0" borderId="2" xfId="0" applyNumberFormat="1" applyFont="1" applyBorder="1" applyAlignment="1">
      <alignment horizontal="left" vertical="center" wrapText="1"/>
    </xf>
    <xf numFmtId="49" fontId="51" fillId="0" borderId="2" xfId="0" applyNumberFormat="1" applyFont="1" applyBorder="1" applyAlignment="1">
      <alignment horizontal="center" vertical="center" wrapText="1"/>
    </xf>
    <xf numFmtId="49" fontId="51" fillId="13" borderId="1" xfId="0" applyNumberFormat="1" applyFont="1" applyFill="1" applyBorder="1" applyAlignment="1">
      <alignment vertical="center"/>
    </xf>
    <xf numFmtId="49" fontId="46" fillId="13" borderId="0" xfId="0" applyNumberFormat="1" applyFont="1" applyFill="1" applyAlignment="1">
      <alignment vertical="center"/>
    </xf>
    <xf numFmtId="49" fontId="17" fillId="23" borderId="0" xfId="1" applyNumberFormat="1" applyFont="1" applyFill="1" applyAlignment="1">
      <alignment vertical="center" wrapText="1"/>
    </xf>
    <xf numFmtId="0" fontId="15" fillId="23" borderId="0" xfId="1" applyFont="1" applyFill="1" applyAlignment="1">
      <alignment vertical="center" wrapText="1"/>
    </xf>
    <xf numFmtId="0" fontId="17" fillId="23" borderId="0" xfId="1" applyFont="1" applyFill="1" applyAlignment="1">
      <alignment horizontal="center" vertical="center" wrapText="1"/>
    </xf>
    <xf numFmtId="0" fontId="15" fillId="0" borderId="0" xfId="3" applyFont="1">
      <alignment vertical="center"/>
    </xf>
    <xf numFmtId="0" fontId="12" fillId="0" borderId="14" xfId="0" applyFont="1" applyBorder="1" applyAlignment="1">
      <alignment vertical="center"/>
    </xf>
    <xf numFmtId="0" fontId="12" fillId="0" borderId="14" xfId="0" applyFont="1" applyBorder="1" applyAlignment="1">
      <alignment vertical="center" wrapText="1"/>
    </xf>
    <xf numFmtId="0" fontId="24" fillId="0" borderId="0" xfId="0" applyFont="1" applyAlignment="1">
      <alignment vertical="center"/>
    </xf>
    <xf numFmtId="14" fontId="15" fillId="0" borderId="0" xfId="1" applyNumberFormat="1" applyFont="1" applyAlignment="1">
      <alignment horizontal="left" vertical="center" wrapText="1"/>
    </xf>
    <xf numFmtId="14" fontId="16" fillId="2" borderId="1" xfId="1" applyNumberFormat="1" applyFont="1" applyFill="1" applyBorder="1" applyAlignment="1" applyProtection="1">
      <alignment horizontal="left" vertical="center" wrapText="1"/>
      <protection locked="0"/>
    </xf>
    <xf numFmtId="14" fontId="24" fillId="0" borderId="0" xfId="0" applyNumberFormat="1" applyFont="1" applyAlignment="1">
      <alignment horizontal="left" vertical="center" wrapText="1"/>
    </xf>
    <xf numFmtId="0" fontId="17" fillId="0" borderId="0" xfId="0" applyFont="1" applyAlignment="1">
      <alignment wrapText="1"/>
    </xf>
    <xf numFmtId="176" fontId="17" fillId="0" borderId="0" xfId="1" applyNumberFormat="1" applyFont="1" applyAlignment="1">
      <alignment horizontal="center" vertical="center" wrapText="1"/>
    </xf>
    <xf numFmtId="176" fontId="13" fillId="0" borderId="0" xfId="1" applyNumberFormat="1" applyFont="1" applyAlignment="1">
      <alignment horizontal="center" vertical="center" wrapText="1"/>
    </xf>
    <xf numFmtId="176" fontId="17" fillId="0" borderId="0" xfId="1" applyNumberFormat="1" applyFont="1" applyAlignment="1">
      <alignment horizontal="left" vertical="center" wrapText="1"/>
    </xf>
    <xf numFmtId="0" fontId="12" fillId="23" borderId="0" xfId="0" applyFont="1" applyFill="1" applyAlignment="1">
      <alignment vertical="center"/>
    </xf>
    <xf numFmtId="49" fontId="51" fillId="0" borderId="0" xfId="0" applyNumberFormat="1" applyFont="1" applyAlignment="1">
      <alignment horizontal="center" vertical="center"/>
    </xf>
    <xf numFmtId="0" fontId="51" fillId="13" borderId="0" xfId="0" applyFont="1" applyFill="1" applyAlignment="1">
      <alignment horizontal="left" vertical="center"/>
    </xf>
    <xf numFmtId="0" fontId="51" fillId="13" borderId="18" xfId="0" applyFont="1" applyFill="1" applyBorder="1" applyAlignment="1">
      <alignment horizontal="left" vertical="center" wrapText="1"/>
    </xf>
    <xf numFmtId="0" fontId="51" fillId="13" borderId="0" xfId="0" applyFont="1" applyFill="1" applyAlignment="1">
      <alignment horizontal="left" vertical="center" wrapText="1"/>
    </xf>
    <xf numFmtId="0" fontId="51" fillId="13" borderId="19" xfId="0" applyFont="1" applyFill="1" applyBorder="1" applyAlignment="1">
      <alignment horizontal="left" vertical="center" wrapText="1"/>
    </xf>
    <xf numFmtId="0" fontId="51" fillId="0" borderId="18" xfId="0" applyFont="1" applyBorder="1" applyAlignment="1">
      <alignment horizontal="left" vertical="center" wrapText="1"/>
    </xf>
    <xf numFmtId="0" fontId="51" fillId="0" borderId="0" xfId="0" applyFont="1" applyAlignment="1">
      <alignment horizontal="left" vertical="center" wrapText="1"/>
    </xf>
    <xf numFmtId="0" fontId="51" fillId="0" borderId="19" xfId="0" applyFont="1" applyBorder="1" applyAlignment="1">
      <alignment horizontal="left" vertical="center" wrapText="1"/>
    </xf>
    <xf numFmtId="0" fontId="46" fillId="13" borderId="20" xfId="0" applyFont="1" applyFill="1" applyBorder="1" applyAlignment="1">
      <alignment horizontal="left" vertical="center" wrapText="1"/>
    </xf>
    <xf numFmtId="0" fontId="46" fillId="13" borderId="22" xfId="0" applyFont="1" applyFill="1" applyBorder="1" applyAlignment="1">
      <alignment horizontal="left" vertical="center" wrapText="1"/>
    </xf>
    <xf numFmtId="0" fontId="46" fillId="13" borderId="21" xfId="0" applyFont="1" applyFill="1" applyBorder="1" applyAlignment="1">
      <alignment horizontal="left" vertical="center" wrapText="1"/>
    </xf>
    <xf numFmtId="0" fontId="56" fillId="13" borderId="0" xfId="0" applyFont="1" applyFill="1" applyAlignment="1">
      <alignment horizontal="left" vertical="center" wrapText="1"/>
    </xf>
    <xf numFmtId="49" fontId="51" fillId="13" borderId="8" xfId="0" applyNumberFormat="1" applyFont="1" applyFill="1" applyBorder="1" applyAlignment="1">
      <alignment horizontal="left" vertical="center" wrapText="1"/>
    </xf>
    <xf numFmtId="49" fontId="51" fillId="13" borderId="2" xfId="0" applyNumberFormat="1" applyFont="1" applyFill="1" applyBorder="1" applyAlignment="1">
      <alignment horizontal="left" vertical="center" wrapText="1"/>
    </xf>
    <xf numFmtId="49" fontId="67" fillId="0" borderId="8" xfId="0" applyNumberFormat="1" applyFont="1" applyBorder="1" applyAlignment="1">
      <alignment horizontal="left" vertical="center"/>
    </xf>
    <xf numFmtId="49" fontId="67" fillId="0" borderId="24" xfId="0" applyNumberFormat="1" applyFont="1" applyBorder="1" applyAlignment="1">
      <alignment horizontal="left" vertical="center"/>
    </xf>
    <xf numFmtId="49" fontId="67" fillId="0" borderId="2" xfId="0" applyNumberFormat="1" applyFont="1" applyBorder="1" applyAlignment="1">
      <alignment horizontal="left" vertical="center"/>
    </xf>
    <xf numFmtId="0" fontId="44" fillId="13" borderId="0" xfId="119" applyFont="1" applyFill="1" applyAlignment="1" applyProtection="1">
      <alignment horizontal="left" vertical="center"/>
    </xf>
    <xf numFmtId="0" fontId="34" fillId="13" borderId="12" xfId="0" applyFont="1" applyFill="1" applyBorder="1" applyAlignment="1">
      <alignment horizontal="center" vertical="center"/>
    </xf>
    <xf numFmtId="0" fontId="34" fillId="13" borderId="13" xfId="0" applyFont="1" applyFill="1" applyBorder="1" applyAlignment="1">
      <alignment horizontal="center" vertical="center"/>
    </xf>
    <xf numFmtId="0" fontId="13" fillId="13" borderId="15" xfId="0" applyFont="1" applyFill="1" applyBorder="1" applyAlignment="1">
      <alignment horizontal="left" vertical="top" wrapText="1"/>
    </xf>
  </cellXfs>
  <cellStyles count="120">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9" builtinId="8"/>
    <cellStyle name="標準" xfId="0" builtinId="0"/>
    <cellStyle name="標準 2" xfId="2" xr:uid="{00000000-0005-0000-0000-00003A000000}"/>
    <cellStyle name="標準 2 2" xfId="3" xr:uid="{00000000-0005-0000-0000-00003B000000}"/>
    <cellStyle name="標準 3" xfId="1" xr:uid="{00000000-0005-0000-0000-00003C000000}"/>
    <cellStyle name="標準 4" xfId="118" xr:uid="{00000000-0005-0000-0000-00003D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s>
  <dxfs count="2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dxf>
    <dxf>
      <border>
        <bottom style="thin">
          <color rgb="FF000000"/>
        </bottom>
      </border>
    </dxf>
    <dxf>
      <font>
        <strike val="0"/>
        <outline val="0"/>
        <shadow val="0"/>
        <u val="none"/>
        <vertAlign val="baseline"/>
        <sz val="9"/>
        <color theme="1"/>
        <name val="BIZ UDPゴシック"/>
        <family val="3"/>
        <charset val="128"/>
        <scheme val="none"/>
      </font>
      <fill>
        <patternFill patternType="solid">
          <fgColor indexed="64"/>
          <bgColor theme="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6" formatCode="yyyy/mm/d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6" formatCode="yyyy/mm/d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7" formatCode="0_);[Red]\(0\)"/>
      <fill>
        <patternFill patternType="solid">
          <fgColor indexed="64"/>
          <bgColor theme="3"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auto="1"/>
        <name val="BIZ UDPゴシック"/>
        <family val="3"/>
        <charset val="128"/>
        <scheme val="none"/>
      </font>
      <alignment vertical="center" textRotation="0" wrapText="1" indent="0" justifyLastLine="0" shrinkToFit="0" readingOrder="0"/>
    </dxf>
    <dxf>
      <border>
        <bottom style="thin">
          <color rgb="FF000000"/>
        </bottom>
      </border>
    </dxf>
    <dxf>
      <font>
        <strike val="0"/>
        <outline val="0"/>
        <shadow val="0"/>
        <u val="none"/>
        <vertAlign val="baseline"/>
        <sz val="9"/>
        <name val="BIZ UDPゴシック"/>
        <family val="3"/>
        <charset val="128"/>
        <scheme val="none"/>
      </font>
      <alignmen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9"/>
        <color rgb="FFFF0000"/>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9" formatCode="yyyy/m/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9" formatCode="yyyy/m/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7" formatCode="0_);[Red]\(0\)"/>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name val="BIZ UDPゴシック"/>
        <family val="3"/>
        <charset val="128"/>
        <scheme val="none"/>
      </font>
      <alignment textRotation="0" wrapText="1" indent="0" justifyLastLine="0" shrinkToFit="0" readingOrder="0"/>
    </dxf>
    <dxf>
      <border>
        <bottom style="thin">
          <color rgb="FF000000"/>
        </bottom>
      </border>
    </dxf>
    <dxf>
      <font>
        <strike val="0"/>
        <outline val="0"/>
        <shadow val="0"/>
        <u val="none"/>
        <vertAlign val="baseline"/>
        <sz val="9"/>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6" formatCode="yyyy/mm/dd"/>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0" formatCode="General"/>
      <fill>
        <patternFill patternType="solid">
          <fgColor indexed="64"/>
          <bgColor theme="9" tint="0.5999938962981048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9"/>
        <color auto="1"/>
        <name val="BIZ UDPゴシック"/>
        <family val="3"/>
        <charset val="128"/>
        <scheme val="none"/>
      </font>
    </dxf>
    <dxf>
      <border outline="0">
        <bottom style="thin">
          <color rgb="FF000000"/>
        </bottom>
      </border>
    </dxf>
    <dxf>
      <font>
        <b val="0"/>
        <i val="0"/>
        <strike val="0"/>
        <condense val="0"/>
        <extend val="0"/>
        <outline val="0"/>
        <shadow val="0"/>
        <u val="none"/>
        <vertAlign val="baseline"/>
        <sz val="9"/>
        <color theme="0"/>
        <name val="BIZ UDPゴシック"/>
        <family val="3"/>
        <charset val="128"/>
        <scheme val="none"/>
      </font>
      <fill>
        <patternFill patternType="solid">
          <fgColor indexed="64"/>
          <bgColor theme="1"/>
        </patternFill>
      </fill>
      <border diagonalUp="0" diagonalDown="0">
        <left style="thin">
          <color indexed="64"/>
        </left>
        <right style="thin">
          <color indexed="64"/>
        </right>
        <top/>
        <bottom/>
      </border>
      <protection locked="0" hidden="0"/>
    </dxf>
  </dxfs>
  <tableStyles count="0" defaultTableStyle="TableStyleMedium9" defaultPivotStyle="PivotStyleMedium4"/>
  <colors>
    <mruColors>
      <color rgb="FF0000FF"/>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647700</xdr:colOff>
      <xdr:row>3</xdr:row>
      <xdr:rowOff>145632</xdr:rowOff>
    </xdr:from>
    <xdr:to>
      <xdr:col>20</xdr:col>
      <xdr:colOff>0</xdr:colOff>
      <xdr:row>30</xdr:row>
      <xdr:rowOff>25710</xdr:rowOff>
    </xdr:to>
    <xdr:pic>
      <xdr:nvPicPr>
        <xdr:cNvPr id="34" name="図 33">
          <a:extLst>
            <a:ext uri="{FF2B5EF4-FFF2-40B4-BE49-F238E27FC236}">
              <a16:creationId xmlns:a16="http://schemas.microsoft.com/office/drawing/2014/main" id="{8E810808-26E0-4459-B0B3-DE82AA8AEBF2}"/>
            </a:ext>
          </a:extLst>
        </xdr:cNvPr>
        <xdr:cNvPicPr>
          <a:picLocks noChangeAspect="1"/>
        </xdr:cNvPicPr>
      </xdr:nvPicPr>
      <xdr:blipFill>
        <a:blip xmlns:r="http://schemas.openxmlformats.org/officeDocument/2006/relationships" r:embed="rId1"/>
        <a:stretch>
          <a:fillRect/>
        </a:stretch>
      </xdr:blipFill>
      <xdr:spPr>
        <a:xfrm>
          <a:off x="7940040" y="839052"/>
          <a:ext cx="5318760" cy="4817838"/>
        </a:xfrm>
        <a:prstGeom prst="rect">
          <a:avLst/>
        </a:prstGeom>
        <a:ln>
          <a:solidFill>
            <a:schemeClr val="tx1"/>
          </a:solidFill>
        </a:ln>
      </xdr:spPr>
    </xdr:pic>
    <xdr:clientData/>
  </xdr:twoCellAnchor>
  <xdr:twoCellAnchor editAs="oneCell">
    <xdr:from>
      <xdr:col>1</xdr:col>
      <xdr:colOff>152400</xdr:colOff>
      <xdr:row>3</xdr:row>
      <xdr:rowOff>137160</xdr:rowOff>
    </xdr:from>
    <xdr:to>
      <xdr:col>9</xdr:col>
      <xdr:colOff>408979</xdr:colOff>
      <xdr:row>39</xdr:row>
      <xdr:rowOff>58285</xdr:rowOff>
    </xdr:to>
    <xdr:pic>
      <xdr:nvPicPr>
        <xdr:cNvPr id="35" name="図 34">
          <a:extLst>
            <a:ext uri="{FF2B5EF4-FFF2-40B4-BE49-F238E27FC236}">
              <a16:creationId xmlns:a16="http://schemas.microsoft.com/office/drawing/2014/main" id="{9F69AF57-321F-4328-A83D-CE0306D13AF0}"/>
            </a:ext>
          </a:extLst>
        </xdr:cNvPr>
        <xdr:cNvPicPr>
          <a:picLocks noChangeAspect="1"/>
        </xdr:cNvPicPr>
      </xdr:nvPicPr>
      <xdr:blipFill>
        <a:blip xmlns:r="http://schemas.openxmlformats.org/officeDocument/2006/relationships" r:embed="rId2"/>
        <a:stretch>
          <a:fillRect/>
        </a:stretch>
      </xdr:blipFill>
      <xdr:spPr>
        <a:xfrm>
          <a:off x="815340" y="830580"/>
          <a:ext cx="5560099" cy="6596245"/>
        </a:xfrm>
        <a:prstGeom prst="rect">
          <a:avLst/>
        </a:prstGeom>
        <a:ln>
          <a:solidFill>
            <a:schemeClr val="tx1"/>
          </a:solidFill>
        </a:ln>
      </xdr:spPr>
    </xdr:pic>
    <xdr:clientData/>
  </xdr:twoCellAnchor>
  <xdr:twoCellAnchor>
    <xdr:from>
      <xdr:col>9</xdr:col>
      <xdr:colOff>525780</xdr:colOff>
      <xdr:row>20</xdr:row>
      <xdr:rowOff>15240</xdr:rowOff>
    </xdr:from>
    <xdr:to>
      <xdr:col>11</xdr:col>
      <xdr:colOff>487680</xdr:colOff>
      <xdr:row>22</xdr:row>
      <xdr:rowOff>99060</xdr:rowOff>
    </xdr:to>
    <xdr:sp macro="" textlink="">
      <xdr:nvSpPr>
        <xdr:cNvPr id="36" name="矢印: 右 35">
          <a:extLst>
            <a:ext uri="{FF2B5EF4-FFF2-40B4-BE49-F238E27FC236}">
              <a16:creationId xmlns:a16="http://schemas.microsoft.com/office/drawing/2014/main" id="{6C4B5FD8-4BE1-4F1F-AA22-31915CF5ACB7}"/>
            </a:ext>
          </a:extLst>
        </xdr:cNvPr>
        <xdr:cNvSpPr/>
      </xdr:nvSpPr>
      <xdr:spPr>
        <a:xfrm>
          <a:off x="6492240" y="3817620"/>
          <a:ext cx="1287780" cy="449580"/>
        </a:xfrm>
        <a:prstGeom prst="righ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9</xdr:col>
      <xdr:colOff>449580</xdr:colOff>
      <xdr:row>13</xdr:row>
      <xdr:rowOff>114300</xdr:rowOff>
    </xdr:from>
    <xdr:to>
      <xdr:col>11</xdr:col>
      <xdr:colOff>586740</xdr:colOff>
      <xdr:row>19</xdr:row>
      <xdr:rowOff>175260</xdr:rowOff>
    </xdr:to>
    <xdr:sp macro="" textlink="">
      <xdr:nvSpPr>
        <xdr:cNvPr id="37" name="テキスト ボックス 36">
          <a:extLst>
            <a:ext uri="{FF2B5EF4-FFF2-40B4-BE49-F238E27FC236}">
              <a16:creationId xmlns:a16="http://schemas.microsoft.com/office/drawing/2014/main" id="{F6367773-E5CE-42C4-8AB6-8FB429B0CDE2}"/>
            </a:ext>
          </a:extLst>
        </xdr:cNvPr>
        <xdr:cNvSpPr txBox="1"/>
      </xdr:nvSpPr>
      <xdr:spPr>
        <a:xfrm>
          <a:off x="6416040" y="2636520"/>
          <a:ext cx="1463040" cy="1158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C00000"/>
              </a:solidFill>
              <a:latin typeface="BIZ UDPゴシック" panose="020B0400000000000000" pitchFamily="50" charset="-128"/>
              <a:ea typeface="BIZ UDPゴシック" panose="020B0400000000000000" pitchFamily="50" charset="-128"/>
            </a:rPr>
            <a:t>「単位登録シート」を作成すると、</a:t>
          </a:r>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r>
            <a:rPr kumimoji="1" lang="ja-JP" altLang="en-US" sz="1200">
              <a:solidFill>
                <a:srgbClr val="C00000"/>
              </a:solidFill>
              <a:latin typeface="BIZ UDPゴシック" panose="020B0400000000000000" pitchFamily="50" charset="-128"/>
              <a:ea typeface="BIZ UDPゴシック" panose="020B0400000000000000" pitchFamily="50" charset="-128"/>
            </a:rPr>
            <a:t>「提出用シート」は自動で作成されます。</a:t>
          </a:r>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endParaRPr kumimoji="1" lang="ja-JP" altLang="en-US" sz="10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220980</xdr:colOff>
      <xdr:row>11</xdr:row>
      <xdr:rowOff>68580</xdr:rowOff>
    </xdr:from>
    <xdr:to>
      <xdr:col>2</xdr:col>
      <xdr:colOff>45720</xdr:colOff>
      <xdr:row>40</xdr:row>
      <xdr:rowOff>30480</xdr:rowOff>
    </xdr:to>
    <xdr:sp macro="" textlink="">
      <xdr:nvSpPr>
        <xdr:cNvPr id="38" name="四角形: 角を丸くする 37">
          <a:extLst>
            <a:ext uri="{FF2B5EF4-FFF2-40B4-BE49-F238E27FC236}">
              <a16:creationId xmlns:a16="http://schemas.microsoft.com/office/drawing/2014/main" id="{4E3EE9FE-832C-4792-BC0F-38880B406F04}"/>
            </a:ext>
          </a:extLst>
        </xdr:cNvPr>
        <xdr:cNvSpPr/>
      </xdr:nvSpPr>
      <xdr:spPr>
        <a:xfrm>
          <a:off x="883920" y="2125980"/>
          <a:ext cx="487680" cy="5356860"/>
        </a:xfrm>
        <a:prstGeom prst="roundRect">
          <a:avLst>
            <a:gd name="adj" fmla="val 48718"/>
          </a:avLst>
        </a:prstGeom>
        <a:noFill/>
        <a:ln w="28575">
          <a:solidFill>
            <a:srgbClr val="C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2</xdr:col>
      <xdr:colOff>213360</xdr:colOff>
      <xdr:row>17</xdr:row>
      <xdr:rowOff>114300</xdr:rowOff>
    </xdr:from>
    <xdr:to>
      <xdr:col>6</xdr:col>
      <xdr:colOff>327660</xdr:colOff>
      <xdr:row>21</xdr:row>
      <xdr:rowOff>114300</xdr:rowOff>
    </xdr:to>
    <xdr:sp macro="" textlink="">
      <xdr:nvSpPr>
        <xdr:cNvPr id="39" name="吹き出し: 角を丸めた四角形 38">
          <a:extLst>
            <a:ext uri="{FF2B5EF4-FFF2-40B4-BE49-F238E27FC236}">
              <a16:creationId xmlns:a16="http://schemas.microsoft.com/office/drawing/2014/main" id="{860F5E06-B805-44E0-BFBD-D0541D066356}"/>
            </a:ext>
          </a:extLst>
        </xdr:cNvPr>
        <xdr:cNvSpPr/>
      </xdr:nvSpPr>
      <xdr:spPr>
        <a:xfrm>
          <a:off x="1539240" y="3368040"/>
          <a:ext cx="2766060" cy="731520"/>
        </a:xfrm>
        <a:prstGeom prst="wedgeRoundRectCallout">
          <a:avLst>
            <a:gd name="adj1" fmla="val -64508"/>
            <a:gd name="adj2" fmla="val -159375"/>
            <a:gd name="adj3" fmla="val 16667"/>
          </a:avLst>
        </a:prstGeom>
        <a:solidFill>
          <a:srgbClr val="FFFFCC"/>
        </a:solidFill>
      </xdr:spPr>
      <xdr:style>
        <a:lnRef idx="1">
          <a:schemeClr val="accent1"/>
        </a:lnRef>
        <a:fillRef idx="3">
          <a:schemeClr val="accent1"/>
        </a:fillRef>
        <a:effectRef idx="2">
          <a:schemeClr val="accent1"/>
        </a:effectRef>
        <a:fontRef idx="minor">
          <a:schemeClr val="lt1"/>
        </a:fontRef>
      </xdr:style>
      <xdr:txBody>
        <a:bodyPr rtlCol="0" anchor="t"/>
        <a:lstStyle/>
        <a:p>
          <a:pPr algn="l"/>
          <a:r>
            <a:rPr kumimoji="1" lang="ja-JP" altLang="en-US" sz="1100">
              <a:solidFill>
                <a:srgbClr val="C00000"/>
              </a:solidFill>
              <a:latin typeface="BIZ UDPゴシック" panose="020B0400000000000000" pitchFamily="50" charset="-128"/>
              <a:ea typeface="BIZ UDPゴシック" panose="020B0400000000000000" pitchFamily="50" charset="-128"/>
            </a:rPr>
            <a:t>シート</a:t>
          </a:r>
          <a:r>
            <a:rPr kumimoji="1" lang="en-US" altLang="ja-JP" sz="1100">
              <a:solidFill>
                <a:srgbClr val="C00000"/>
              </a:solidFill>
              <a:latin typeface="BIZ UDPゴシック" panose="020B0400000000000000" pitchFamily="50" charset="-128"/>
              <a:ea typeface="BIZ UDPゴシック" panose="020B0400000000000000" pitchFamily="50" charset="-128"/>
            </a:rPr>
            <a:t>1</a:t>
          </a:r>
          <a:r>
            <a:rPr kumimoji="1" lang="ja-JP" altLang="en-US" sz="1100">
              <a:solidFill>
                <a:srgbClr val="C00000"/>
              </a:solidFill>
              <a:latin typeface="BIZ UDPゴシック" panose="020B0400000000000000" pitchFamily="50" charset="-128"/>
              <a:ea typeface="BIZ UDPゴシック" panose="020B0400000000000000" pitchFamily="50" charset="-128"/>
            </a:rPr>
            <a:t>～４　から、申請したい講習会の「研修単位コード」をコピーして、貼り付けてください。</a:t>
          </a: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pPr algn="l"/>
          <a:endParaRPr kumimoji="1" lang="ja-JP" altLang="en-US"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91440</xdr:colOff>
      <xdr:row>15</xdr:row>
      <xdr:rowOff>68580</xdr:rowOff>
    </xdr:from>
    <xdr:to>
      <xdr:col>9</xdr:col>
      <xdr:colOff>68580</xdr:colOff>
      <xdr:row>16</xdr:row>
      <xdr:rowOff>152400</xdr:rowOff>
    </xdr:to>
    <xdr:sp macro="" textlink="">
      <xdr:nvSpPr>
        <xdr:cNvPr id="40" name="吹き出し: 角を丸めた四角形 39">
          <a:extLst>
            <a:ext uri="{FF2B5EF4-FFF2-40B4-BE49-F238E27FC236}">
              <a16:creationId xmlns:a16="http://schemas.microsoft.com/office/drawing/2014/main" id="{A883B6FD-C824-48FC-A845-0EEA732F3147}"/>
            </a:ext>
          </a:extLst>
        </xdr:cNvPr>
        <xdr:cNvSpPr/>
      </xdr:nvSpPr>
      <xdr:spPr>
        <a:xfrm>
          <a:off x="4069080" y="2956560"/>
          <a:ext cx="1965960" cy="266700"/>
        </a:xfrm>
        <a:prstGeom prst="wedgeRoundRectCallout">
          <a:avLst>
            <a:gd name="adj1" fmla="val -25000"/>
            <a:gd name="adj2" fmla="val -210893"/>
            <a:gd name="adj3" fmla="val 16667"/>
          </a:avLst>
        </a:prstGeom>
        <a:solidFill>
          <a:srgbClr val="FFFFCC"/>
        </a:solidFill>
      </xdr:spPr>
      <xdr:style>
        <a:lnRef idx="1">
          <a:schemeClr val="accent1"/>
        </a:lnRef>
        <a:fillRef idx="3">
          <a:schemeClr val="accent1"/>
        </a:fillRef>
        <a:effectRef idx="2">
          <a:schemeClr val="accent1"/>
        </a:effectRef>
        <a:fontRef idx="minor">
          <a:schemeClr val="lt1"/>
        </a:fontRef>
      </xdr:style>
      <xdr:txBody>
        <a:bodyPr rtlCol="0" anchor="t"/>
        <a:lstStyle/>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自動入力されるので、入力不要。</a:t>
          </a:r>
        </a:p>
      </xdr:txBody>
    </xdr:sp>
    <xdr:clientData/>
  </xdr:twoCellAnchor>
  <xdr:twoCellAnchor>
    <xdr:from>
      <xdr:col>2</xdr:col>
      <xdr:colOff>525780</xdr:colOff>
      <xdr:row>11</xdr:row>
      <xdr:rowOff>83820</xdr:rowOff>
    </xdr:from>
    <xdr:to>
      <xdr:col>9</xdr:col>
      <xdr:colOff>0</xdr:colOff>
      <xdr:row>13</xdr:row>
      <xdr:rowOff>106680</xdr:rowOff>
    </xdr:to>
    <xdr:sp macro="" textlink="">
      <xdr:nvSpPr>
        <xdr:cNvPr id="41" name="四角形: 角を丸くする 40">
          <a:extLst>
            <a:ext uri="{FF2B5EF4-FFF2-40B4-BE49-F238E27FC236}">
              <a16:creationId xmlns:a16="http://schemas.microsoft.com/office/drawing/2014/main" id="{CE8A0602-F222-413A-94A4-23D669C9F3DD}"/>
            </a:ext>
          </a:extLst>
        </xdr:cNvPr>
        <xdr:cNvSpPr/>
      </xdr:nvSpPr>
      <xdr:spPr>
        <a:xfrm rot="5400000">
          <a:off x="3714750" y="377190"/>
          <a:ext cx="388620" cy="4114800"/>
        </a:xfrm>
        <a:prstGeom prst="roundRect">
          <a:avLst>
            <a:gd name="adj" fmla="val 50000"/>
          </a:avLst>
        </a:prstGeom>
        <a:noFill/>
        <a:ln w="19050">
          <a:solidFill>
            <a:srgbClr val="FFC000"/>
          </a:solidFill>
          <a:prstDash val="sysDash"/>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editAs="oneCell">
    <xdr:from>
      <xdr:col>1</xdr:col>
      <xdr:colOff>58208</xdr:colOff>
      <xdr:row>40</xdr:row>
      <xdr:rowOff>141401</xdr:rowOff>
    </xdr:from>
    <xdr:to>
      <xdr:col>9</xdr:col>
      <xdr:colOff>269875</xdr:colOff>
      <xdr:row>47</xdr:row>
      <xdr:rowOff>18086</xdr:rowOff>
    </xdr:to>
    <xdr:pic>
      <xdr:nvPicPr>
        <xdr:cNvPr id="42" name="図 41">
          <a:extLst>
            <a:ext uri="{FF2B5EF4-FFF2-40B4-BE49-F238E27FC236}">
              <a16:creationId xmlns:a16="http://schemas.microsoft.com/office/drawing/2014/main" id="{BC6F7023-C6B6-4B12-B04F-01830F254380}"/>
            </a:ext>
          </a:extLst>
        </xdr:cNvPr>
        <xdr:cNvPicPr>
          <a:picLocks noChangeAspect="1"/>
        </xdr:cNvPicPr>
      </xdr:nvPicPr>
      <xdr:blipFill>
        <a:blip xmlns:r="http://schemas.openxmlformats.org/officeDocument/2006/relationships" r:embed="rId3"/>
        <a:stretch>
          <a:fillRect/>
        </a:stretch>
      </xdr:blipFill>
      <xdr:spPr>
        <a:xfrm>
          <a:off x="721148" y="7593761"/>
          <a:ext cx="5515187" cy="1156845"/>
        </a:xfrm>
        <a:prstGeom prst="rect">
          <a:avLst/>
        </a:prstGeom>
      </xdr:spPr>
    </xdr:pic>
    <xdr:clientData/>
  </xdr:twoCellAnchor>
  <xdr:twoCellAnchor>
    <xdr:from>
      <xdr:col>9</xdr:col>
      <xdr:colOff>427142</xdr:colOff>
      <xdr:row>40</xdr:row>
      <xdr:rowOff>166370</xdr:rowOff>
    </xdr:from>
    <xdr:to>
      <xdr:col>13</xdr:col>
      <xdr:colOff>541442</xdr:colOff>
      <xdr:row>44</xdr:row>
      <xdr:rowOff>166369</xdr:rowOff>
    </xdr:to>
    <xdr:sp macro="" textlink="">
      <xdr:nvSpPr>
        <xdr:cNvPr id="43" name="吹き出し: 角を丸めた四角形 42">
          <a:extLst>
            <a:ext uri="{FF2B5EF4-FFF2-40B4-BE49-F238E27FC236}">
              <a16:creationId xmlns:a16="http://schemas.microsoft.com/office/drawing/2014/main" id="{138616D4-4C6E-4E22-8CED-058FCC865BC4}"/>
            </a:ext>
          </a:extLst>
        </xdr:cNvPr>
        <xdr:cNvSpPr/>
      </xdr:nvSpPr>
      <xdr:spPr>
        <a:xfrm>
          <a:off x="6393602" y="7618730"/>
          <a:ext cx="2766060" cy="731519"/>
        </a:xfrm>
        <a:prstGeom prst="wedgeRoundRectCallout">
          <a:avLst>
            <a:gd name="adj1" fmla="val -94238"/>
            <a:gd name="adj2" fmla="val 54380"/>
            <a:gd name="adj3" fmla="val 16667"/>
          </a:avLst>
        </a:prstGeom>
        <a:solidFill>
          <a:srgbClr val="FFFFCC"/>
        </a:solidFill>
      </xdr:spPr>
      <xdr:style>
        <a:lnRef idx="1">
          <a:schemeClr val="accent1"/>
        </a:lnRef>
        <a:fillRef idx="3">
          <a:schemeClr val="accent1"/>
        </a:fillRef>
        <a:effectRef idx="2">
          <a:schemeClr val="accent1"/>
        </a:effectRef>
        <a:fontRef idx="minor">
          <a:schemeClr val="lt1"/>
        </a:fontRef>
      </xdr:style>
      <xdr:txBody>
        <a:bodyPr rtlCol="0" anchor="t"/>
        <a:lstStyle/>
        <a:p>
          <a:pPr algn="l"/>
          <a:r>
            <a:rPr kumimoji="1" lang="ja-JP" altLang="en-US" sz="1100">
              <a:solidFill>
                <a:srgbClr val="C00000"/>
              </a:solidFill>
              <a:latin typeface="BIZ UDPゴシック" panose="020B0400000000000000" pitchFamily="50" charset="-128"/>
              <a:ea typeface="BIZ UDPゴシック" panose="020B0400000000000000" pitchFamily="50" charset="-128"/>
            </a:rPr>
            <a:t>該当するセミナーが漏れていたり、</a:t>
          </a: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C00000"/>
              </a:solidFill>
              <a:latin typeface="BIZ UDPゴシック" panose="020B0400000000000000" pitchFamily="50" charset="-128"/>
              <a:ea typeface="BIZ UDPゴシック" panose="020B0400000000000000" pitchFamily="50" charset="-128"/>
            </a:rPr>
            <a:t>セミナー情報に誤りがあるなどの場合は、こちらの欄に手入力をしてください。</a:t>
          </a: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pPr algn="l"/>
          <a:endParaRPr kumimoji="1" lang="ja-JP" altLang="en-US"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123826</xdr:colOff>
      <xdr:row>10</xdr:row>
      <xdr:rowOff>19050</xdr:rowOff>
    </xdr:from>
    <xdr:to>
      <xdr:col>12</xdr:col>
      <xdr:colOff>333376</xdr:colOff>
      <xdr:row>27</xdr:row>
      <xdr:rowOff>133350</xdr:rowOff>
    </xdr:to>
    <xdr:sp macro="" textlink="">
      <xdr:nvSpPr>
        <xdr:cNvPr id="44" name="吹き出し: 角を丸めた四角形 43">
          <a:extLst>
            <a:ext uri="{FF2B5EF4-FFF2-40B4-BE49-F238E27FC236}">
              <a16:creationId xmlns:a16="http://schemas.microsoft.com/office/drawing/2014/main" id="{5D8B92E1-DCC7-4948-8FAE-646396B2782E}"/>
            </a:ext>
          </a:extLst>
        </xdr:cNvPr>
        <xdr:cNvSpPr/>
      </xdr:nvSpPr>
      <xdr:spPr>
        <a:xfrm>
          <a:off x="8079106" y="1992630"/>
          <a:ext cx="209550" cy="3223260"/>
        </a:xfrm>
        <a:prstGeom prst="wedgeRoundRectCallout">
          <a:avLst>
            <a:gd name="adj1" fmla="val 34612"/>
            <a:gd name="adj2" fmla="val 69093"/>
            <a:gd name="adj3" fmla="val 16667"/>
          </a:avLst>
        </a:prstGeom>
        <a:noFill/>
        <a:ln w="19050">
          <a:solidFill>
            <a:schemeClr val="accent6">
              <a:lumMod val="75000"/>
            </a:schemeClr>
          </a:solidFill>
          <a:prstDash val="sysDash"/>
        </a:ln>
      </xdr:spPr>
      <xdr:style>
        <a:lnRef idx="1">
          <a:schemeClr val="accent1"/>
        </a:lnRef>
        <a:fillRef idx="3">
          <a:schemeClr val="accent1"/>
        </a:fillRef>
        <a:effectRef idx="2">
          <a:schemeClr val="accent1"/>
        </a:effectRef>
        <a:fontRef idx="minor">
          <a:schemeClr val="lt1"/>
        </a:fontRef>
      </xdr:style>
      <xdr:txBody>
        <a:bodyPr rtlCol="0" anchor="t"/>
        <a:lstStyle/>
        <a:p>
          <a:pPr algn="l"/>
          <a:endParaRPr kumimoji="1" lang="ja-JP" altLang="en-US"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F1BA9F-C115-49B1-A4CB-A796C26D57B7}" name="テーブル126" displayName="テーブル126" ref="A2:G90" totalsRowShown="0" headerRowDxfId="213" dataDxfId="211" headerRowBorderDxfId="212" tableBorderDxfId="210" totalsRowBorderDxfId="209" headerRowCellStyle="標準 3">
  <autoFilter ref="A2:G90" xr:uid="{E9F1BA9F-C115-49B1-A4CB-A796C26D57B7}"/>
  <tableColumns count="7">
    <tableColumn id="1" xr3:uid="{3C76544C-C08E-45FC-AD95-5789F69BCFAB}" name="研修単位コード" dataDxfId="208" dataCellStyle="標準 3"/>
    <tableColumn id="2" xr3:uid="{6BEF11FF-3A4D-4875-9A57-A81592A2C5F9}" name="主催" dataDxfId="207" dataCellStyle="標準 3"/>
    <tableColumn id="3" xr3:uid="{5994E3DF-7CB4-4564-8D5A-77F1BB0A7908}" name="総称" dataDxfId="206" dataCellStyle="標準 3"/>
    <tableColumn id="4" xr3:uid="{545F6263-BCDB-4A25-9C24-F08E5488C561}" name="開催名称" dataDxfId="205" dataCellStyle="標準 3"/>
    <tableColumn id="5" xr3:uid="{5661F2D8-13B3-42E5-AC8F-A7E425F15BB7}" name="会場" dataDxfId="204" dataCellStyle="標準 3"/>
    <tableColumn id="7" xr3:uid="{DD23A5D1-FFA8-4782-8C26-46CD0E1C8BA5}" name="開催日" dataDxfId="203" dataCellStyle="標準 3"/>
    <tableColumn id="8" xr3:uid="{F5988C48-CDFE-4A09-8973-BE40AAE8A4B6}" name="単位数" dataDxfId="202" dataCellStyle="標準 3"/>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4D220C9-2BE8-4D64-804B-1062C80FDD66}" name="テーブル25" displayName="テーブル25" ref="A2:L233" totalsRowShown="0" headerRowDxfId="201" dataDxfId="199" headerRowBorderDxfId="200" tableBorderDxfId="198" totalsRowBorderDxfId="197">
  <autoFilter ref="A2:L233" xr:uid="{24D220C9-2BE8-4D64-804B-1062C80FDD66}"/>
  <tableColumns count="12">
    <tableColumn id="1" xr3:uid="{9E30D002-4566-4B52-89D7-0DFDE587D5DF}" name="研修単位コード" dataDxfId="196" dataCellStyle="標準 3"/>
    <tableColumn id="2" xr3:uid="{200DC1AE-DF76-4280-AC63-FF9D12C32BA7}" name="主催団体" dataDxfId="195" dataCellStyle="標準 3"/>
    <tableColumn id="3" xr3:uid="{BD08959C-8229-4B05-AB29-5482236893AD}" name="総称" dataDxfId="194" dataCellStyle="標準 3"/>
    <tableColumn id="4" xr3:uid="{2254E2D7-F771-41C6-9D19-40608A311BDB}" name="開催名称" dataDxfId="193" dataCellStyle="標準 3"/>
    <tableColumn id="5" xr3:uid="{4905406A-DEF0-4AD3-ADA4-A0270BCE161E}" name="地区" dataDxfId="192" dataCellStyle="標準 3"/>
    <tableColumn id="6" xr3:uid="{9B88B49D-FA9A-4DEE-B7EE-D458ACABA0DC}" name="日数" dataDxfId="191"/>
    <tableColumn id="11" xr3:uid="{2EB72FD2-00E8-459A-88CB-F1E1E742E8BD}" name="開催形式" dataDxfId="190"/>
    <tableColumn id="7" xr3:uid="{4B4E6AB9-4D15-456E-A145-B2F688017C1E}" name="集合・LIVEの開催日" dataDxfId="189" dataCellStyle="標準 3"/>
    <tableColumn id="10" xr3:uid="{25DA599C-B1A0-4E6E-9E94-A44479CE2EB5}" name="オンデマンド配信期間" dataDxfId="188" dataCellStyle="標準 3"/>
    <tableColumn id="8" xr3:uid="{662399C2-F712-4E50-B976-57EEDF9414F4}" name="単位数" dataDxfId="187" dataCellStyle="標準 3"/>
    <tableColumn id="9" xr3:uid="{3E90CFA3-7DCF-485F-BC14-94157F9CFEBF}" name="上限" dataDxfId="186" dataCellStyle="標準 3"/>
    <tableColumn id="12" xr3:uid="{8C368FB9-DE48-43F8-8179-22936589F53D}" name="列1" dataDxfId="185" dataCellStyle="標準 3"/>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24C4A6-759B-42A7-9650-896C055796F8}" name="テーブル37" displayName="テーブル37" ref="A2:K165" totalsRowShown="0" headerRowDxfId="184" dataDxfId="182" headerRowBorderDxfId="183" tableBorderDxfId="181" totalsRowBorderDxfId="180">
  <autoFilter ref="A2:K165" xr:uid="{3A24C4A6-759B-42A7-9650-896C055796F8}"/>
  <tableColumns count="11">
    <tableColumn id="1" xr3:uid="{18239640-A534-45FB-92D3-CDD1D619D7F7}" name="研修単位コード" dataDxfId="179" dataCellStyle="標準 3"/>
    <tableColumn id="2" xr3:uid="{B3617935-BEA0-4B07-B89F-0E2BB07ED896}" name="主催団体" dataDxfId="178" dataCellStyle="標準 3"/>
    <tableColumn id="3" xr3:uid="{2DA3DE76-58A6-4E3C-89E7-2480C97EA82B}" name="総称" dataDxfId="177" dataCellStyle="標準 3"/>
    <tableColumn id="4" xr3:uid="{64D54987-4657-45C8-9F4F-D3D7DE3D256D}" name="講習会名称" dataDxfId="176" dataCellStyle="標準 3"/>
    <tableColumn id="5" xr3:uid="{20CEA536-3BA6-4DF6-90B6-47EAF983EBE0}" name="地区" dataDxfId="175" dataCellStyle="標準 3"/>
    <tableColumn id="6" xr3:uid="{46F4329F-E1E3-4E17-9297-09CF40B5F566}" name="日数" dataDxfId="174" dataCellStyle="標準 3"/>
    <tableColumn id="10" xr3:uid="{01B63312-56E5-44CB-9F87-CD85FEFDDB15}" name="開催形式" dataDxfId="173" dataCellStyle="標準 3"/>
    <tableColumn id="7" xr3:uid="{0859F5B6-7053-429D-BE19-862BFB8DEC83}" name="集合・LIVEの開催日" dataDxfId="172" dataCellStyle="標準 3"/>
    <tableColumn id="11" xr3:uid="{E19E944E-82E5-4E70-BA59-79D2F22E05C7}" name="オンデマンド配信期間" dataDxfId="171" dataCellStyle="標準 3"/>
    <tableColumn id="8" xr3:uid="{06431093-2135-4366-A8A3-7DA235969270}" name="単位数" dataDxfId="170" dataCellStyle="標準 3"/>
    <tableColumn id="9" xr3:uid="{CDF06289-927D-4094-B7CA-CCE89A646E7E}" name="上限" dataDxfId="169" dataCellStyle="標準 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7342CB7-6FB2-4AC0-80EE-081B8982F4A3}" name="テーブル79" displayName="テーブル79" ref="A2:H117" totalsRowShown="0" headerRowDxfId="168" dataDxfId="166" headerRowBorderDxfId="167" tableBorderDxfId="165" totalsRowBorderDxfId="164">
  <autoFilter ref="A2:H117" xr:uid="{F7342CB7-6FB2-4AC0-80EE-081B8982F4A3}"/>
  <tableColumns count="8">
    <tableColumn id="1" xr3:uid="{22B42805-63C3-4CE0-9BC6-57E958DC8957}" name="研修単位コード" dataDxfId="163"/>
    <tableColumn id="2" xr3:uid="{863CCC00-0135-488B-B600-20FA6D051EF1}" name="主催団体" dataDxfId="162"/>
    <tableColumn id="3" xr3:uid="{032C33DA-B67A-4649-B98B-A03E4395FE6B}" name="総称" dataDxfId="161"/>
    <tableColumn id="4" xr3:uid="{79F89E1E-7DE0-4821-8A45-DB0F22F8E204}" name="共通／専門" dataDxfId="160"/>
    <tableColumn id="5" xr3:uid="{5F1CA92A-05E5-4C57-9698-AB7A3DDF83AF}" name="分野" dataDxfId="159"/>
    <tableColumn id="6" xr3:uid="{7D365178-D387-4E3E-85F9-68B16F833737}" name="講義名" dataDxfId="158"/>
    <tableColumn id="7" xr3:uid="{17987B1F-4EF0-48F3-9CEB-DF3175243811}" name="講師" dataDxfId="157"/>
    <tableColumn id="8" xr3:uid="{1633A848-BC29-4C0A-AFA9-149A33FBAFDD}" name="単位数" dataDxfId="156"/>
  </tableColumns>
  <tableStyleInfo name="TableStyleLight13" showFirstColumn="0" showLastColumn="0" showRowStripes="1" showColumnStripes="0"/>
</table>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5F890-530B-4206-8DF4-FA1D8583AC06}">
  <sheetPr>
    <tabColor rgb="FFCCFF99"/>
  </sheetPr>
  <dimension ref="B1:G121"/>
  <sheetViews>
    <sheetView tabSelected="1" view="pageBreakPreview" zoomScaleNormal="100" zoomScaleSheetLayoutView="100" workbookViewId="0">
      <selection activeCell="B1" sqref="B1"/>
    </sheetView>
  </sheetViews>
  <sheetFormatPr defaultColWidth="8.75" defaultRowHeight="16.5"/>
  <cols>
    <col min="1" max="1" width="3.875" style="214" customWidth="1"/>
    <col min="2" max="2" width="48.75" style="216" customWidth="1"/>
    <col min="3" max="3" width="35.5" style="216" customWidth="1"/>
    <col min="4" max="4" width="14.75" style="217" customWidth="1"/>
    <col min="5" max="5" width="16.25" style="217" customWidth="1"/>
    <col min="6" max="6" width="21" style="217" hidden="1" customWidth="1"/>
    <col min="7" max="16384" width="8.75" style="214"/>
  </cols>
  <sheetData>
    <row r="1" spans="2:6" ht="18.600000000000001" customHeight="1">
      <c r="B1" s="215" t="s">
        <v>3959</v>
      </c>
      <c r="D1" s="401" t="s">
        <v>3974</v>
      </c>
    </row>
    <row r="2" spans="2:6" ht="18.600000000000001" customHeight="1">
      <c r="B2" s="218" t="s">
        <v>1694</v>
      </c>
    </row>
    <row r="3" spans="2:6" ht="27" customHeight="1" thickBot="1">
      <c r="B3" s="219" t="s">
        <v>3960</v>
      </c>
      <c r="C3" s="220"/>
    </row>
    <row r="4" spans="2:6" ht="25.9" customHeight="1">
      <c r="B4" s="221" t="s">
        <v>1748</v>
      </c>
      <c r="C4" s="222"/>
      <c r="D4" s="223"/>
    </row>
    <row r="5" spans="2:6" s="224" customFormat="1" ht="17.45" customHeight="1">
      <c r="B5" s="225" t="s">
        <v>1695</v>
      </c>
      <c r="C5" s="226"/>
      <c r="D5" s="227"/>
      <c r="E5" s="228"/>
      <c r="F5" s="228"/>
    </row>
    <row r="6" spans="2:6" s="224" customFormat="1" ht="17.45" customHeight="1">
      <c r="B6" s="225" t="s">
        <v>780</v>
      </c>
      <c r="C6" s="226"/>
      <c r="D6" s="227"/>
      <c r="E6" s="228"/>
      <c r="F6" s="228"/>
    </row>
    <row r="7" spans="2:6" s="224" customFormat="1" ht="17.45" customHeight="1">
      <c r="B7" s="225" t="s">
        <v>1696</v>
      </c>
      <c r="C7" s="226"/>
      <c r="D7" s="227"/>
      <c r="E7" s="228"/>
      <c r="F7" s="228"/>
    </row>
    <row r="8" spans="2:6" s="224" customFormat="1" ht="17.45" customHeight="1">
      <c r="B8" s="225" t="s">
        <v>781</v>
      </c>
      <c r="C8" s="226"/>
      <c r="D8" s="227"/>
      <c r="E8" s="228"/>
      <c r="F8" s="228"/>
    </row>
    <row r="9" spans="2:6" ht="22.9" customHeight="1">
      <c r="B9" s="229" t="s">
        <v>1750</v>
      </c>
      <c r="C9" s="230"/>
      <c r="D9" s="231"/>
      <c r="E9" s="232"/>
      <c r="F9" s="232"/>
    </row>
    <row r="10" spans="2:6" s="233" customFormat="1" ht="38.450000000000003" customHeight="1">
      <c r="B10" s="403" t="s">
        <v>1804</v>
      </c>
      <c r="C10" s="404"/>
      <c r="D10" s="405"/>
      <c r="E10" s="230"/>
      <c r="F10" s="230"/>
    </row>
    <row r="11" spans="2:6" ht="21.6" customHeight="1">
      <c r="B11" s="229" t="s">
        <v>1805</v>
      </c>
      <c r="D11" s="234"/>
    </row>
    <row r="12" spans="2:6" ht="38.450000000000003" customHeight="1">
      <c r="B12" s="406" t="s">
        <v>3973</v>
      </c>
      <c r="C12" s="407"/>
      <c r="D12" s="408"/>
      <c r="E12" s="235"/>
      <c r="F12" s="235"/>
    </row>
    <row r="13" spans="2:6" ht="24.6" customHeight="1">
      <c r="B13" s="236" t="s">
        <v>1806</v>
      </c>
      <c r="C13" s="230"/>
      <c r="D13" s="231"/>
      <c r="E13" s="235"/>
      <c r="F13" s="235"/>
    </row>
    <row r="14" spans="2:6" ht="71.45" customHeight="1">
      <c r="B14" s="406" t="s">
        <v>3972</v>
      </c>
      <c r="C14" s="407"/>
      <c r="D14" s="408"/>
      <c r="E14" s="237"/>
      <c r="F14" s="232"/>
    </row>
    <row r="15" spans="2:6" s="238" customFormat="1" ht="26.45" customHeight="1">
      <c r="B15" s="229" t="s">
        <v>1749</v>
      </c>
      <c r="C15" s="239"/>
      <c r="D15" s="240"/>
      <c r="E15" s="241"/>
      <c r="F15" s="241"/>
    </row>
    <row r="16" spans="2:6" ht="18" customHeight="1" thickBot="1">
      <c r="B16" s="409" t="s">
        <v>1751</v>
      </c>
      <c r="C16" s="410"/>
      <c r="D16" s="411"/>
      <c r="E16" s="235"/>
      <c r="F16" s="235"/>
    </row>
    <row r="17" spans="2:6" ht="15" customHeight="1">
      <c r="B17" s="235"/>
      <c r="C17" s="235"/>
      <c r="D17" s="235"/>
      <c r="E17" s="235"/>
      <c r="F17" s="235"/>
    </row>
    <row r="18" spans="2:6" ht="15" customHeight="1">
      <c r="B18" s="235"/>
      <c r="C18" s="235"/>
      <c r="D18" s="235"/>
      <c r="E18" s="235"/>
      <c r="F18" s="235"/>
    </row>
    <row r="19" spans="2:6" ht="15" customHeight="1">
      <c r="B19" s="235"/>
      <c r="C19" s="235"/>
      <c r="D19" s="235"/>
      <c r="E19" s="235"/>
      <c r="F19" s="235"/>
    </row>
    <row r="20" spans="2:6" ht="15" customHeight="1">
      <c r="B20" s="235"/>
      <c r="C20" s="235"/>
      <c r="D20" s="235"/>
      <c r="E20" s="235"/>
      <c r="F20" s="235"/>
    </row>
    <row r="21" spans="2:6" ht="15" customHeight="1">
      <c r="B21" s="235"/>
      <c r="C21" s="235"/>
      <c r="D21" s="235"/>
      <c r="E21" s="235"/>
      <c r="F21" s="235"/>
    </row>
    <row r="22" spans="2:6" ht="20.45" customHeight="1">
      <c r="B22" s="235"/>
      <c r="C22" s="235"/>
      <c r="D22" s="235"/>
      <c r="E22" s="235"/>
      <c r="F22" s="235"/>
    </row>
    <row r="23" spans="2:6" ht="22.9" customHeight="1">
      <c r="B23" s="242" t="s">
        <v>779</v>
      </c>
      <c r="C23" s="235"/>
      <c r="D23" s="235"/>
      <c r="E23" s="235"/>
      <c r="F23" s="235"/>
    </row>
    <row r="24" spans="2:6" s="233" customFormat="1" ht="15.6" customHeight="1">
      <c r="B24" s="412" t="s">
        <v>1807</v>
      </c>
      <c r="C24" s="412"/>
      <c r="D24" s="412"/>
      <c r="E24" s="230"/>
      <c r="F24" s="230"/>
    </row>
    <row r="25" spans="2:6" s="243" customFormat="1" ht="13.9" customHeight="1">
      <c r="B25" s="402" t="s">
        <v>1808</v>
      </c>
      <c r="C25" s="402"/>
      <c r="D25" s="402"/>
      <c r="E25" s="244"/>
      <c r="F25" s="244"/>
    </row>
    <row r="26" spans="2:6" s="243" customFormat="1" ht="13.9" customHeight="1">
      <c r="B26" s="245" t="s">
        <v>1809</v>
      </c>
      <c r="C26" s="245"/>
      <c r="D26" s="245"/>
      <c r="E26" s="244"/>
      <c r="F26" s="244"/>
    </row>
    <row r="27" spans="2:6" s="243" customFormat="1" ht="13.9" customHeight="1">
      <c r="B27" s="245" t="s">
        <v>1810</v>
      </c>
      <c r="C27" s="245"/>
      <c r="D27" s="245"/>
      <c r="E27" s="244"/>
      <c r="F27" s="244"/>
    </row>
    <row r="28" spans="2:6" ht="13.9" customHeight="1">
      <c r="B28" s="216" t="s">
        <v>1697</v>
      </c>
    </row>
    <row r="29" spans="2:6" s="217" customFormat="1" ht="19.149999999999999" customHeight="1">
      <c r="B29" s="246" t="s">
        <v>1698</v>
      </c>
      <c r="C29" s="246" t="s">
        <v>1699</v>
      </c>
      <c r="D29" s="246" t="s">
        <v>1700</v>
      </c>
      <c r="E29" s="247"/>
      <c r="F29" s="247"/>
    </row>
    <row r="30" spans="2:6" ht="57.75" customHeight="1">
      <c r="B30" s="248" t="s">
        <v>1701</v>
      </c>
      <c r="C30" s="249" t="s">
        <v>3961</v>
      </c>
      <c r="D30" s="250" t="s">
        <v>1702</v>
      </c>
    </row>
    <row r="31" spans="2:6" ht="16.899999999999999" customHeight="1">
      <c r="B31" s="248" t="s">
        <v>1796</v>
      </c>
      <c r="C31" s="249" t="s">
        <v>3962</v>
      </c>
      <c r="D31" s="250" t="s">
        <v>1798</v>
      </c>
      <c r="E31" s="251"/>
      <c r="F31" s="251"/>
    </row>
    <row r="32" spans="2:6" ht="16.899999999999999" customHeight="1">
      <c r="B32" s="248" t="s">
        <v>1797</v>
      </c>
      <c r="C32" s="249" t="s">
        <v>3962</v>
      </c>
      <c r="D32" s="250" t="s">
        <v>1799</v>
      </c>
      <c r="E32" s="251"/>
      <c r="F32" s="251"/>
    </row>
    <row r="33" spans="2:7" ht="16.899999999999999" customHeight="1">
      <c r="B33" s="248" t="s">
        <v>2945</v>
      </c>
      <c r="C33" s="249" t="s">
        <v>3963</v>
      </c>
      <c r="D33" s="250" t="s">
        <v>2946</v>
      </c>
      <c r="E33" s="251"/>
      <c r="F33" s="251"/>
    </row>
    <row r="34" spans="2:7" ht="16.899999999999999" customHeight="1">
      <c r="B34" s="249" t="s">
        <v>1811</v>
      </c>
      <c r="C34" s="249" t="s">
        <v>3964</v>
      </c>
      <c r="D34" s="250" t="s">
        <v>1703</v>
      </c>
    </row>
    <row r="35" spans="2:7" ht="18" customHeight="1">
      <c r="B35" s="384" t="s">
        <v>3965</v>
      </c>
      <c r="C35" s="249" t="s">
        <v>3966</v>
      </c>
      <c r="D35" s="250" t="s">
        <v>2944</v>
      </c>
    </row>
    <row r="36" spans="2:7" ht="18" customHeight="1">
      <c r="B36" s="354" t="s">
        <v>3314</v>
      </c>
      <c r="C36" s="382" t="s">
        <v>3967</v>
      </c>
      <c r="D36" s="383" t="s">
        <v>1703</v>
      </c>
    </row>
    <row r="37" spans="2:7" ht="16.899999999999999" customHeight="1">
      <c r="B37" s="354" t="s">
        <v>3315</v>
      </c>
      <c r="C37" s="249" t="s">
        <v>3966</v>
      </c>
      <c r="D37" s="250" t="s">
        <v>1800</v>
      </c>
    </row>
    <row r="38" spans="2:7" ht="16.899999999999999" customHeight="1">
      <c r="B38" s="355" t="s">
        <v>3316</v>
      </c>
      <c r="C38" s="249" t="s">
        <v>3967</v>
      </c>
      <c r="D38" s="250" t="s">
        <v>2947</v>
      </c>
      <c r="G38" s="385" t="s">
        <v>4282</v>
      </c>
    </row>
    <row r="39" spans="2:7" ht="16.899999999999999" customHeight="1">
      <c r="B39" s="249" t="s">
        <v>1705</v>
      </c>
      <c r="C39" s="329" t="s">
        <v>3968</v>
      </c>
      <c r="D39" s="250" t="s">
        <v>1704</v>
      </c>
    </row>
    <row r="40" spans="2:7" ht="16.899999999999999" customHeight="1">
      <c r="B40" s="415" t="s">
        <v>2949</v>
      </c>
      <c r="C40" s="329" t="s">
        <v>4277</v>
      </c>
      <c r="D40" s="267" t="s">
        <v>2948</v>
      </c>
    </row>
    <row r="41" spans="2:7" ht="16.899999999999999" customHeight="1">
      <c r="B41" s="416"/>
      <c r="C41" s="329" t="s">
        <v>4278</v>
      </c>
      <c r="D41" s="267" t="s">
        <v>3738</v>
      </c>
    </row>
    <row r="42" spans="2:7" ht="16.899999999999999" customHeight="1">
      <c r="B42" s="416"/>
      <c r="C42" s="329" t="s">
        <v>4279</v>
      </c>
      <c r="D42" s="267" t="s">
        <v>3740</v>
      </c>
    </row>
    <row r="43" spans="2:7" ht="16.899999999999999" customHeight="1">
      <c r="B43" s="416"/>
      <c r="C43" s="329" t="s">
        <v>3739</v>
      </c>
      <c r="D43" s="267" t="s">
        <v>3740</v>
      </c>
    </row>
    <row r="44" spans="2:7" ht="16.899999999999999" customHeight="1">
      <c r="B44" s="416"/>
      <c r="C44" s="329" t="s">
        <v>3969</v>
      </c>
      <c r="D44" s="267" t="s">
        <v>3738</v>
      </c>
    </row>
    <row r="45" spans="2:7" ht="16.899999999999999" customHeight="1">
      <c r="B45" s="417"/>
      <c r="C45" s="329" t="s">
        <v>3970</v>
      </c>
      <c r="D45" s="267" t="s">
        <v>2948</v>
      </c>
    </row>
    <row r="46" spans="2:7" ht="36.75" customHeight="1">
      <c r="B46" s="413" t="s">
        <v>1706</v>
      </c>
      <c r="C46" s="249" t="s">
        <v>4280</v>
      </c>
      <c r="D46" s="250" t="s">
        <v>1707</v>
      </c>
    </row>
    <row r="47" spans="2:7" ht="36" customHeight="1">
      <c r="B47" s="414"/>
      <c r="C47" s="249" t="s">
        <v>4281</v>
      </c>
      <c r="D47" s="250" t="s">
        <v>3741</v>
      </c>
    </row>
    <row r="48" spans="2:7" ht="16.5" customHeight="1">
      <c r="B48" s="376" t="s">
        <v>3742</v>
      </c>
      <c r="C48" s="249" t="s">
        <v>4488</v>
      </c>
      <c r="D48" s="250" t="s">
        <v>3741</v>
      </c>
    </row>
    <row r="49" spans="2:6" ht="16.5" customHeight="1">
      <c r="B49" s="249" t="s">
        <v>1812</v>
      </c>
      <c r="C49" s="249" t="s">
        <v>1813</v>
      </c>
      <c r="D49" s="250" t="s">
        <v>1707</v>
      </c>
    </row>
    <row r="50" spans="2:6" ht="16.899999999999999" customHeight="1">
      <c r="B50" s="249" t="s">
        <v>1814</v>
      </c>
      <c r="C50" s="249" t="s">
        <v>1815</v>
      </c>
      <c r="D50" s="250" t="s">
        <v>1708</v>
      </c>
      <c r="E50" s="251"/>
    </row>
    <row r="51" spans="2:6" ht="16.899999999999999" customHeight="1">
      <c r="B51" s="252"/>
      <c r="C51" s="253"/>
      <c r="D51" s="254"/>
      <c r="E51" s="251"/>
      <c r="F51" s="251"/>
    </row>
    <row r="52" spans="2:6" ht="16.899999999999999" customHeight="1">
      <c r="B52" s="252"/>
      <c r="C52" s="253"/>
      <c r="D52" s="254"/>
      <c r="E52" s="251"/>
      <c r="F52" s="251"/>
    </row>
    <row r="53" spans="2:6" ht="16.899999999999999" customHeight="1">
      <c r="B53" s="255" t="s">
        <v>780</v>
      </c>
      <c r="F53" s="251"/>
    </row>
    <row r="54" spans="2:6" ht="19.149999999999999" customHeight="1">
      <c r="B54" s="402" t="s">
        <v>3971</v>
      </c>
      <c r="C54" s="402"/>
      <c r="D54" s="402"/>
      <c r="E54" s="244"/>
    </row>
    <row r="55" spans="2:6" s="243" customFormat="1" ht="13.9" customHeight="1">
      <c r="B55" s="245" t="s">
        <v>1809</v>
      </c>
      <c r="C55" s="245"/>
      <c r="D55" s="245"/>
      <c r="E55" s="244"/>
      <c r="F55" s="244"/>
    </row>
    <row r="56" spans="2:6" s="243" customFormat="1" ht="13.9" customHeight="1">
      <c r="B56" s="245" t="s">
        <v>1810</v>
      </c>
      <c r="C56" s="245"/>
      <c r="D56" s="245"/>
      <c r="E56" s="244"/>
      <c r="F56" s="244"/>
    </row>
    <row r="57" spans="2:6" s="243" customFormat="1" ht="13.9" customHeight="1">
      <c r="B57" s="256" t="s">
        <v>1816</v>
      </c>
      <c r="C57" s="214"/>
      <c r="D57" s="214"/>
      <c r="E57" s="214"/>
      <c r="F57" s="244"/>
    </row>
    <row r="58" spans="2:6" ht="13.9" customHeight="1">
      <c r="B58" s="257" t="s">
        <v>1698</v>
      </c>
      <c r="C58" s="257" t="s">
        <v>1710</v>
      </c>
      <c r="D58" s="257" t="s">
        <v>4</v>
      </c>
      <c r="E58" s="257" t="s">
        <v>1711</v>
      </c>
      <c r="F58" s="243" t="s">
        <v>1709</v>
      </c>
    </row>
    <row r="59" spans="2:6" ht="23.45" customHeight="1">
      <c r="B59" s="259" t="s">
        <v>1713</v>
      </c>
      <c r="C59" s="260" t="s">
        <v>46</v>
      </c>
      <c r="D59" s="261" t="s">
        <v>1714</v>
      </c>
      <c r="E59" s="250" t="s">
        <v>1717</v>
      </c>
      <c r="F59" s="258" t="s">
        <v>1712</v>
      </c>
    </row>
    <row r="60" spans="2:6" ht="21" customHeight="1">
      <c r="B60" s="260" t="s">
        <v>20</v>
      </c>
      <c r="C60" s="260" t="s">
        <v>21</v>
      </c>
      <c r="D60" s="261" t="s">
        <v>1715</v>
      </c>
      <c r="E60" s="250" t="s">
        <v>1722</v>
      </c>
      <c r="F60" s="262" t="s">
        <v>834</v>
      </c>
    </row>
    <row r="61" spans="2:6" ht="21" customHeight="1">
      <c r="B61" s="260" t="s">
        <v>51</v>
      </c>
      <c r="C61" s="260" t="s">
        <v>52</v>
      </c>
      <c r="D61" s="261" t="s">
        <v>1715</v>
      </c>
      <c r="E61" s="250" t="s">
        <v>1722</v>
      </c>
      <c r="F61" s="262" t="s">
        <v>1716</v>
      </c>
    </row>
    <row r="62" spans="2:6" ht="21" customHeight="1">
      <c r="B62" s="260" t="s">
        <v>28</v>
      </c>
      <c r="C62" s="260" t="s">
        <v>29</v>
      </c>
      <c r="D62" s="261" t="s">
        <v>1715</v>
      </c>
      <c r="E62" s="250" t="s">
        <v>1722</v>
      </c>
      <c r="F62" s="262" t="s">
        <v>1716</v>
      </c>
    </row>
    <row r="63" spans="2:6" ht="21" customHeight="1">
      <c r="B63" s="260" t="s">
        <v>26</v>
      </c>
      <c r="C63" s="260" t="s">
        <v>27</v>
      </c>
      <c r="D63" s="261" t="s">
        <v>1715</v>
      </c>
      <c r="E63" s="250" t="s">
        <v>1722</v>
      </c>
      <c r="F63" s="262" t="s">
        <v>1716</v>
      </c>
    </row>
    <row r="64" spans="2:6" ht="21" customHeight="1">
      <c r="B64" s="260" t="s">
        <v>24</v>
      </c>
      <c r="C64" s="260" t="s">
        <v>25</v>
      </c>
      <c r="D64" s="261" t="s">
        <v>1704</v>
      </c>
      <c r="E64" s="250" t="s">
        <v>1717</v>
      </c>
      <c r="F64" s="262" t="s">
        <v>1716</v>
      </c>
    </row>
    <row r="65" spans="2:6" ht="21" customHeight="1">
      <c r="B65" s="260" t="s">
        <v>22</v>
      </c>
      <c r="C65" s="260" t="s">
        <v>23</v>
      </c>
      <c r="D65" s="261" t="s">
        <v>1704</v>
      </c>
      <c r="E65" s="250" t="s">
        <v>1717</v>
      </c>
      <c r="F65" s="262" t="s">
        <v>1718</v>
      </c>
    </row>
    <row r="66" spans="2:6" ht="21" customHeight="1">
      <c r="B66" s="260" t="s">
        <v>10</v>
      </c>
      <c r="C66" s="260" t="s">
        <v>11</v>
      </c>
      <c r="D66" s="261" t="s">
        <v>1704</v>
      </c>
      <c r="E66" s="250" t="s">
        <v>1717</v>
      </c>
      <c r="F66" s="262" t="s">
        <v>1817</v>
      </c>
    </row>
    <row r="67" spans="2:6" ht="21" customHeight="1">
      <c r="B67" s="260" t="s">
        <v>32</v>
      </c>
      <c r="C67" s="260" t="s">
        <v>32</v>
      </c>
      <c r="D67" s="261" t="s">
        <v>1704</v>
      </c>
      <c r="E67" s="250" t="s">
        <v>1717</v>
      </c>
      <c r="F67" s="262" t="s">
        <v>1718</v>
      </c>
    </row>
    <row r="68" spans="2:6" ht="21" customHeight="1">
      <c r="B68" s="260" t="s">
        <v>49</v>
      </c>
      <c r="C68" s="260" t="s">
        <v>50</v>
      </c>
      <c r="D68" s="261" t="s">
        <v>1704</v>
      </c>
      <c r="E68" s="250" t="s">
        <v>1717</v>
      </c>
      <c r="F68" s="262" t="s">
        <v>1718</v>
      </c>
    </row>
    <row r="69" spans="2:6" ht="183.75" customHeight="1">
      <c r="B69" s="260" t="s">
        <v>1818</v>
      </c>
      <c r="C69" s="263" t="s">
        <v>1819</v>
      </c>
      <c r="D69" s="261" t="s">
        <v>1764</v>
      </c>
      <c r="E69" s="264" t="s">
        <v>1717</v>
      </c>
      <c r="F69" s="262" t="s">
        <v>1718</v>
      </c>
    </row>
    <row r="70" spans="2:6" ht="25.5" customHeight="1">
      <c r="B70" s="260" t="s">
        <v>16</v>
      </c>
      <c r="C70" s="260" t="s">
        <v>17</v>
      </c>
      <c r="D70" s="261" t="s">
        <v>1720</v>
      </c>
      <c r="E70" s="250" t="s">
        <v>1717</v>
      </c>
      <c r="F70" s="262" t="s">
        <v>1719</v>
      </c>
    </row>
    <row r="71" spans="2:6" ht="21" customHeight="1">
      <c r="B71" s="260" t="s">
        <v>53</v>
      </c>
      <c r="C71" s="260" t="s">
        <v>54</v>
      </c>
      <c r="D71" s="261" t="s">
        <v>1715</v>
      </c>
      <c r="E71" s="250" t="s">
        <v>1722</v>
      </c>
      <c r="F71" s="262" t="s">
        <v>1721</v>
      </c>
    </row>
    <row r="72" spans="2:6" ht="21" customHeight="1">
      <c r="B72" s="260" t="s">
        <v>1723</v>
      </c>
      <c r="C72" s="265" t="s">
        <v>13</v>
      </c>
      <c r="D72" s="261" t="s">
        <v>1704</v>
      </c>
      <c r="E72" s="250" t="s">
        <v>1717</v>
      </c>
      <c r="F72" s="262" t="s">
        <v>1820</v>
      </c>
    </row>
    <row r="73" spans="2:6" ht="21" customHeight="1">
      <c r="B73" s="260" t="s">
        <v>8</v>
      </c>
      <c r="C73" s="260" t="s">
        <v>9</v>
      </c>
      <c r="D73" s="261" t="s">
        <v>1704</v>
      </c>
      <c r="E73" s="250" t="s">
        <v>1717</v>
      </c>
      <c r="F73" s="262" t="s">
        <v>1718</v>
      </c>
    </row>
    <row r="74" spans="2:6" ht="21" customHeight="1">
      <c r="B74" s="260" t="s">
        <v>14</v>
      </c>
      <c r="C74" s="260" t="s">
        <v>15</v>
      </c>
      <c r="D74" s="261" t="s">
        <v>1715</v>
      </c>
      <c r="E74" s="250" t="s">
        <v>1722</v>
      </c>
      <c r="F74" s="262" t="s">
        <v>1718</v>
      </c>
    </row>
    <row r="75" spans="2:6" ht="21" customHeight="1">
      <c r="B75" s="260" t="s">
        <v>47</v>
      </c>
      <c r="C75" s="260" t="s">
        <v>48</v>
      </c>
      <c r="D75" s="261" t="s">
        <v>1704</v>
      </c>
      <c r="E75" s="250" t="s">
        <v>1717</v>
      </c>
      <c r="F75" s="262" t="s">
        <v>1716</v>
      </c>
    </row>
    <row r="76" spans="2:6" ht="21" customHeight="1">
      <c r="B76" s="260" t="s">
        <v>35</v>
      </c>
      <c r="C76" s="260" t="s">
        <v>36</v>
      </c>
      <c r="D76" s="261" t="s">
        <v>1715</v>
      </c>
      <c r="E76" s="250" t="s">
        <v>1722</v>
      </c>
      <c r="F76" s="262" t="s">
        <v>1718</v>
      </c>
    </row>
    <row r="77" spans="2:6" ht="21" customHeight="1">
      <c r="B77" s="260" t="s">
        <v>37</v>
      </c>
      <c r="C77" s="260" t="s">
        <v>38</v>
      </c>
      <c r="D77" s="261" t="s">
        <v>1715</v>
      </c>
      <c r="E77" s="250" t="s">
        <v>1722</v>
      </c>
      <c r="F77" s="262" t="s">
        <v>1716</v>
      </c>
    </row>
    <row r="78" spans="2:6" ht="21" customHeight="1">
      <c r="B78" s="260" t="s">
        <v>18</v>
      </c>
      <c r="C78" s="260" t="s">
        <v>19</v>
      </c>
      <c r="D78" s="261" t="s">
        <v>1715</v>
      </c>
      <c r="E78" s="250" t="s">
        <v>1722</v>
      </c>
      <c r="F78" s="262" t="s">
        <v>1821</v>
      </c>
    </row>
    <row r="79" spans="2:6" ht="21" customHeight="1">
      <c r="B79" s="260" t="s">
        <v>33</v>
      </c>
      <c r="C79" s="260" t="s">
        <v>34</v>
      </c>
      <c r="D79" s="261" t="s">
        <v>1714</v>
      </c>
      <c r="E79" s="250" t="s">
        <v>1717</v>
      </c>
      <c r="F79" s="262" t="s">
        <v>1716</v>
      </c>
    </row>
    <row r="80" spans="2:6" ht="21" customHeight="1">
      <c r="B80" s="260" t="s">
        <v>43</v>
      </c>
      <c r="C80" s="260" t="s">
        <v>44</v>
      </c>
      <c r="D80" s="261" t="s">
        <v>1715</v>
      </c>
      <c r="E80" s="250" t="s">
        <v>1722</v>
      </c>
      <c r="F80" s="262" t="s">
        <v>1724</v>
      </c>
    </row>
    <row r="81" spans="2:6" ht="21" customHeight="1">
      <c r="B81" s="260" t="s">
        <v>39</v>
      </c>
      <c r="C81" s="260" t="s">
        <v>40</v>
      </c>
      <c r="D81" s="261" t="s">
        <v>1714</v>
      </c>
      <c r="E81" s="250" t="s">
        <v>1717</v>
      </c>
      <c r="F81" s="262" t="s">
        <v>1716</v>
      </c>
    </row>
    <row r="82" spans="2:6" ht="21" customHeight="1">
      <c r="B82" s="260" t="s">
        <v>30</v>
      </c>
      <c r="C82" s="260" t="s">
        <v>31</v>
      </c>
      <c r="D82" s="261" t="s">
        <v>1715</v>
      </c>
      <c r="E82" s="250" t="s">
        <v>1722</v>
      </c>
      <c r="F82" s="262" t="s">
        <v>1724</v>
      </c>
    </row>
    <row r="83" spans="2:6" ht="21" customHeight="1">
      <c r="B83" s="260" t="s">
        <v>6</v>
      </c>
      <c r="C83" s="260" t="s">
        <v>1725</v>
      </c>
      <c r="D83" s="261" t="s">
        <v>1704</v>
      </c>
      <c r="E83" s="250" t="s">
        <v>1717</v>
      </c>
      <c r="F83" s="262" t="s">
        <v>1716</v>
      </c>
    </row>
    <row r="84" spans="2:6" ht="21" customHeight="1">
      <c r="B84" s="260" t="s">
        <v>55</v>
      </c>
      <c r="C84" s="260" t="s">
        <v>56</v>
      </c>
      <c r="D84" s="266" t="s">
        <v>1704</v>
      </c>
      <c r="E84" s="267" t="s">
        <v>1717</v>
      </c>
      <c r="F84" s="262" t="s">
        <v>1822</v>
      </c>
    </row>
    <row r="85" spans="2:6" ht="21" customHeight="1">
      <c r="B85" s="260" t="s">
        <v>57</v>
      </c>
      <c r="C85" s="260" t="s">
        <v>58</v>
      </c>
      <c r="D85" s="266" t="s">
        <v>1704</v>
      </c>
      <c r="E85" s="267" t="s">
        <v>1717</v>
      </c>
      <c r="F85" s="262" t="s">
        <v>1718</v>
      </c>
    </row>
    <row r="86" spans="2:6" ht="21" customHeight="1">
      <c r="B86" s="260" t="s">
        <v>628</v>
      </c>
      <c r="C86" s="260" t="s">
        <v>627</v>
      </c>
      <c r="D86" s="261" t="s">
        <v>1704</v>
      </c>
      <c r="E86" s="250" t="s">
        <v>1717</v>
      </c>
      <c r="F86" s="262" t="s">
        <v>1718</v>
      </c>
    </row>
    <row r="87" spans="2:6" ht="21" customHeight="1">
      <c r="B87" s="249" t="s">
        <v>1823</v>
      </c>
      <c r="C87" s="249" t="s">
        <v>1824</v>
      </c>
      <c r="D87" s="261" t="s">
        <v>1704</v>
      </c>
      <c r="E87" s="250" t="s">
        <v>1717</v>
      </c>
      <c r="F87" s="262" t="s">
        <v>1718</v>
      </c>
    </row>
    <row r="88" spans="2:6" ht="21" customHeight="1">
      <c r="D88" s="269"/>
      <c r="E88" s="254"/>
      <c r="F88" s="268" t="s">
        <v>867</v>
      </c>
    </row>
    <row r="89" spans="2:6" ht="23.45" customHeight="1">
      <c r="D89" s="269"/>
      <c r="E89" s="254"/>
      <c r="F89" s="230"/>
    </row>
    <row r="90" spans="2:6" ht="23.45" customHeight="1">
      <c r="D90" s="269"/>
      <c r="E90" s="254"/>
      <c r="F90" s="230"/>
    </row>
    <row r="91" spans="2:6" ht="23.45" customHeight="1">
      <c r="D91" s="269"/>
      <c r="E91" s="254"/>
      <c r="F91" s="230"/>
    </row>
    <row r="92" spans="2:6" ht="23.45" customHeight="1">
      <c r="D92" s="269"/>
      <c r="E92" s="254"/>
      <c r="F92" s="230"/>
    </row>
    <row r="93" spans="2:6" ht="23.45" customHeight="1">
      <c r="D93" s="269"/>
      <c r="E93" s="254"/>
      <c r="F93" s="230"/>
    </row>
    <row r="94" spans="2:6" ht="23.45" customHeight="1">
      <c r="D94" s="269"/>
      <c r="E94" s="254"/>
      <c r="F94" s="230"/>
    </row>
    <row r="95" spans="2:6" ht="16.899999999999999" customHeight="1">
      <c r="B95" s="255" t="s">
        <v>1696</v>
      </c>
      <c r="F95" s="230"/>
    </row>
    <row r="96" spans="2:6" ht="19.149999999999999" customHeight="1">
      <c r="B96" s="402" t="s">
        <v>3317</v>
      </c>
      <c r="C96" s="402"/>
      <c r="D96" s="402"/>
      <c r="E96" s="244"/>
    </row>
    <row r="97" spans="2:6" s="243" customFormat="1" ht="13.9" customHeight="1">
      <c r="B97" s="245" t="s">
        <v>1726</v>
      </c>
      <c r="C97" s="216"/>
      <c r="D97" s="217"/>
      <c r="E97" s="217"/>
      <c r="F97" s="244"/>
    </row>
    <row r="98" spans="2:6" ht="19.149999999999999" customHeight="1">
      <c r="B98" s="257" t="s">
        <v>1698</v>
      </c>
      <c r="C98" s="257" t="s">
        <v>1710</v>
      </c>
      <c r="D98" s="257" t="s">
        <v>4</v>
      </c>
      <c r="E98" s="257" t="s">
        <v>1711</v>
      </c>
    </row>
    <row r="99" spans="2:6" ht="19.149999999999999" customHeight="1">
      <c r="B99" s="260" t="s">
        <v>1727</v>
      </c>
      <c r="C99" s="260" t="s">
        <v>1728</v>
      </c>
      <c r="D99" s="270" t="s">
        <v>1703</v>
      </c>
      <c r="E99" s="270" t="s">
        <v>1729</v>
      </c>
      <c r="F99" s="258" t="s">
        <v>1712</v>
      </c>
    </row>
    <row r="100" spans="2:6" ht="37.5" customHeight="1">
      <c r="B100" s="260" t="s">
        <v>1730</v>
      </c>
      <c r="C100" s="260" t="s">
        <v>52</v>
      </c>
      <c r="D100" s="270" t="s">
        <v>3318</v>
      </c>
      <c r="E100" s="270" t="s">
        <v>1729</v>
      </c>
      <c r="F100" s="258" t="s">
        <v>791</v>
      </c>
    </row>
    <row r="101" spans="2:6" ht="59.25" customHeight="1">
      <c r="B101" s="260" t="s">
        <v>1732</v>
      </c>
      <c r="C101" s="260" t="s">
        <v>29</v>
      </c>
      <c r="D101" s="270" t="s">
        <v>1720</v>
      </c>
      <c r="E101" s="270" t="s">
        <v>1717</v>
      </c>
      <c r="F101" s="258" t="s">
        <v>1731</v>
      </c>
    </row>
    <row r="102" spans="2:6" ht="57" customHeight="1">
      <c r="B102" s="260" t="s">
        <v>1733</v>
      </c>
      <c r="C102" s="260" t="s">
        <v>1734</v>
      </c>
      <c r="D102" s="270" t="s">
        <v>1707</v>
      </c>
      <c r="E102" s="270" t="s">
        <v>1735</v>
      </c>
      <c r="F102" s="258" t="s">
        <v>804</v>
      </c>
    </row>
    <row r="103" spans="2:6" ht="39" customHeight="1">
      <c r="B103" s="260" t="s">
        <v>1736</v>
      </c>
      <c r="C103" s="260" t="s">
        <v>1737</v>
      </c>
      <c r="D103" s="270" t="s">
        <v>1707</v>
      </c>
      <c r="E103" s="270" t="s">
        <v>1735</v>
      </c>
      <c r="F103" s="258" t="s">
        <v>804</v>
      </c>
    </row>
    <row r="104" spans="2:6" ht="57" customHeight="1">
      <c r="B104" s="260" t="s">
        <v>1825</v>
      </c>
      <c r="C104" s="260" t="s">
        <v>29</v>
      </c>
      <c r="D104" s="270" t="s">
        <v>1826</v>
      </c>
      <c r="E104" s="270" t="s">
        <v>1738</v>
      </c>
      <c r="F104" s="258" t="s">
        <v>804</v>
      </c>
    </row>
    <row r="105" spans="2:6" ht="51.6" customHeight="1">
      <c r="B105" s="260" t="s">
        <v>1739</v>
      </c>
      <c r="C105" s="260" t="s">
        <v>1740</v>
      </c>
      <c r="D105" s="270" t="s">
        <v>1720</v>
      </c>
      <c r="E105" s="270" t="s">
        <v>1741</v>
      </c>
      <c r="F105" s="258"/>
    </row>
    <row r="106" spans="2:6" ht="25.9" customHeight="1">
      <c r="B106" s="260" t="s">
        <v>1742</v>
      </c>
      <c r="C106" s="260" t="s">
        <v>1743</v>
      </c>
      <c r="D106" s="270" t="s">
        <v>1720</v>
      </c>
      <c r="E106" s="270" t="s">
        <v>1741</v>
      </c>
      <c r="F106" s="258" t="s">
        <v>804</v>
      </c>
    </row>
    <row r="107" spans="2:6" ht="25.9" customHeight="1">
      <c r="B107" s="260" t="s">
        <v>1744</v>
      </c>
      <c r="C107" s="260" t="s">
        <v>1745</v>
      </c>
      <c r="D107" s="270" t="s">
        <v>1720</v>
      </c>
      <c r="E107" s="270" t="s">
        <v>1717</v>
      </c>
      <c r="F107" s="258" t="s">
        <v>804</v>
      </c>
    </row>
    <row r="108" spans="2:6" ht="39.75" customHeight="1">
      <c r="B108" s="260" t="s">
        <v>1827</v>
      </c>
      <c r="C108" s="260" t="s">
        <v>1746</v>
      </c>
      <c r="D108" s="270" t="s">
        <v>1720</v>
      </c>
      <c r="E108" s="270" t="s">
        <v>1741</v>
      </c>
      <c r="F108" s="258" t="s">
        <v>804</v>
      </c>
    </row>
    <row r="109" spans="2:6" ht="38.450000000000003" customHeight="1">
      <c r="F109" s="258" t="s">
        <v>804</v>
      </c>
    </row>
    <row r="110" spans="2:6" ht="25.9" customHeight="1">
      <c r="F110" s="258"/>
    </row>
    <row r="111" spans="2:6" ht="25.9" customHeight="1">
      <c r="B111" s="255" t="s">
        <v>781</v>
      </c>
      <c r="F111" s="258"/>
    </row>
    <row r="112" spans="2:6" ht="25.9" customHeight="1">
      <c r="B112" s="271" t="s">
        <v>1828</v>
      </c>
      <c r="F112" s="258"/>
    </row>
    <row r="113" spans="2:6" ht="19.149999999999999" customHeight="1">
      <c r="B113" s="214"/>
      <c r="F113" s="272"/>
    </row>
    <row r="114" spans="2:6" ht="19.149999999999999" customHeight="1">
      <c r="B114" s="233"/>
      <c r="C114" s="220"/>
      <c r="D114" s="273"/>
      <c r="E114" s="254"/>
      <c r="F114" s="272"/>
    </row>
    <row r="115" spans="2:6" s="233" customFormat="1" ht="19.149999999999999" customHeight="1">
      <c r="B115" s="271"/>
      <c r="C115" s="220"/>
      <c r="D115" s="254"/>
      <c r="E115" s="254"/>
      <c r="F115" s="274"/>
    </row>
    <row r="116" spans="2:6" s="233" customFormat="1" ht="19.149999999999999" customHeight="1">
      <c r="B116" s="271"/>
      <c r="C116" s="220"/>
      <c r="D116" s="254"/>
      <c r="E116" s="254"/>
      <c r="F116" s="274"/>
    </row>
    <row r="117" spans="2:6" s="233" customFormat="1" ht="19.149999999999999" customHeight="1">
      <c r="B117" s="271"/>
      <c r="C117" s="220"/>
      <c r="D117" s="254"/>
      <c r="E117" s="254"/>
      <c r="F117" s="254"/>
    </row>
    <row r="118" spans="2:6" s="233" customFormat="1" ht="19.149999999999999" customHeight="1">
      <c r="B118" s="271"/>
      <c r="C118" s="220"/>
      <c r="D118" s="254"/>
      <c r="E118" s="254"/>
      <c r="F118" s="254"/>
    </row>
    <row r="119" spans="2:6" s="233" customFormat="1" ht="19.149999999999999" customHeight="1">
      <c r="B119" s="220"/>
      <c r="C119" s="220"/>
      <c r="D119" s="254"/>
      <c r="E119" s="254"/>
      <c r="F119" s="254"/>
    </row>
    <row r="120" spans="2:6" s="233" customFormat="1" ht="19.149999999999999" customHeight="1">
      <c r="B120" s="253"/>
      <c r="C120" s="216"/>
      <c r="D120" s="217"/>
      <c r="E120" s="217"/>
      <c r="F120" s="254"/>
    </row>
    <row r="121" spans="2:6" ht="19.149999999999999" customHeight="1"/>
  </sheetData>
  <sheetProtection algorithmName="SHA-512" hashValue="2EyJnhhu3eSGuUk8cOW1oidiIk5MrfrPHHF3oQQ8bcXNKwM1VIo3GTSNfIf7N9U2/OLL6hrgEy7GB1xT8q+arQ==" saltValue="8y+SBRsvSQwsjRodGGsRBQ==" spinCount="100000" sheet="1" objects="1" scenarios="1"/>
  <mergeCells count="10">
    <mergeCell ref="B96:D96"/>
    <mergeCell ref="B10:D10"/>
    <mergeCell ref="B12:D12"/>
    <mergeCell ref="B14:D14"/>
    <mergeCell ref="B16:D16"/>
    <mergeCell ref="B24:D24"/>
    <mergeCell ref="B25:D25"/>
    <mergeCell ref="B54:D54"/>
    <mergeCell ref="B46:B47"/>
    <mergeCell ref="B40:B45"/>
  </mergeCells>
  <phoneticPr fontId="2"/>
  <conditionalFormatting sqref="C59:C86 C88:C93">
    <cfRule type="duplicateValues" dxfId="155" priority="1"/>
  </conditionalFormatting>
  <conditionalFormatting sqref="C59:C86 C88:C94">
    <cfRule type="duplicateValues" dxfId="154" priority="2"/>
  </conditionalFormatting>
  <pageMargins left="0.43307086614173229" right="0.23622047244094491" top="0.74803149606299213" bottom="0.35433070866141736" header="0.31496062992125984" footer="0.31496062992125984"/>
  <pageSetup paperSize="9" scale="70" fitToWidth="0" fitToHeight="0" orientation="portrait" r:id="rId1"/>
  <rowBreaks count="2" manualBreakCount="2">
    <brk id="52" max="4" man="1"/>
    <brk id="9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D7719-D7BE-40FB-B983-931BAEB1DA35}">
  <sheetPr>
    <tabColor rgb="FFCCFF99"/>
    <pageSetUpPr fitToPage="1"/>
  </sheetPr>
  <dimension ref="B2:M36"/>
  <sheetViews>
    <sheetView zoomScale="80" zoomScaleNormal="80" workbookViewId="0">
      <selection activeCell="W13" sqref="W13"/>
    </sheetView>
  </sheetViews>
  <sheetFormatPr defaultColWidth="8.75" defaultRowHeight="14.25"/>
  <cols>
    <col min="1" max="16384" width="8.75" style="187"/>
  </cols>
  <sheetData>
    <row r="2" spans="2:13" ht="16.5">
      <c r="B2" s="275" t="s">
        <v>1829</v>
      </c>
      <c r="M2" s="275" t="s">
        <v>1830</v>
      </c>
    </row>
    <row r="3" spans="2:13" ht="16.5">
      <c r="B3" s="275"/>
      <c r="M3" s="276" t="s">
        <v>1831</v>
      </c>
    </row>
    <row r="32" spans="13:13" ht="16.5">
      <c r="M32" s="276" t="s">
        <v>1832</v>
      </c>
    </row>
    <row r="33" spans="13:13" ht="16.5">
      <c r="M33" s="276" t="s">
        <v>1833</v>
      </c>
    </row>
    <row r="34" spans="13:13" ht="16.5">
      <c r="M34" s="276" t="s">
        <v>1834</v>
      </c>
    </row>
    <row r="36" spans="13:13" ht="16.5">
      <c r="M36" s="276"/>
    </row>
  </sheetData>
  <sheetProtection algorithmName="SHA-512" hashValue="cBkLb77+Xffqa2iAHIaTLcvJ79/M/X4lZGHMM8rKDgkPdPg6/4fwge6R3If5067lf8E92DdfxR3+wW0RFmO6cw==" saltValue="Las2o2iTLV433bQndqLbWg==" spinCount="100000" sheet="1" objects="1" scenarios="1"/>
  <phoneticPr fontId="2"/>
  <pageMargins left="0.25" right="0.25"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5ACC-FE78-4F9D-9F44-75579E3D5DAF}">
  <sheetPr>
    <tabColor rgb="FFFF0000"/>
    <pageSetUpPr fitToPage="1"/>
  </sheetPr>
  <dimension ref="A1:N158"/>
  <sheetViews>
    <sheetView zoomScale="90" zoomScaleNormal="90" zoomScaleSheetLayoutView="100" workbookViewId="0">
      <pane ySplit="2" topLeftCell="A11" activePane="bottomLeft" state="frozen"/>
      <selection pane="bottomLeft" activeCell="D32" sqref="D32"/>
    </sheetView>
  </sheetViews>
  <sheetFormatPr defaultColWidth="8.75" defaultRowHeight="18" customHeight="1"/>
  <cols>
    <col min="1" max="1" width="4.75" style="19" customWidth="1"/>
    <col min="2" max="2" width="7.75" style="5" hidden="1" customWidth="1"/>
    <col min="3" max="3" width="6.75" style="4" hidden="1" customWidth="1"/>
    <col min="4" max="4" width="12.875" style="1" customWidth="1"/>
    <col min="5" max="5" width="10.625" style="1" customWidth="1"/>
    <col min="6" max="6" width="29.5" style="1" customWidth="1"/>
    <col min="7" max="7" width="42.875" style="2" customWidth="1"/>
    <col min="8" max="8" width="15.375" style="3" customWidth="1"/>
    <col min="9" max="9" width="9.125" style="1" customWidth="1"/>
    <col min="10" max="10" width="17.25" style="136" customWidth="1"/>
    <col min="11" max="11" width="8.75" style="4" hidden="1" customWidth="1"/>
    <col min="12" max="12" width="10.5" style="4" hidden="1" customWidth="1"/>
    <col min="13" max="13" width="37" style="4" customWidth="1"/>
    <col min="14" max="16384" width="8.75" style="4"/>
  </cols>
  <sheetData>
    <row r="1" spans="1:14" s="18" customFormat="1" ht="24" customHeight="1">
      <c r="B1" s="11"/>
      <c r="D1" s="12" t="s">
        <v>390</v>
      </c>
      <c r="E1" s="13"/>
      <c r="F1" s="13"/>
      <c r="G1" s="14"/>
      <c r="H1" s="15" t="s">
        <v>382</v>
      </c>
      <c r="I1" s="16">
        <f>SUM(I12:I146)/2</f>
        <v>0</v>
      </c>
      <c r="J1" s="128" t="s">
        <v>1778</v>
      </c>
      <c r="N1" s="131"/>
    </row>
    <row r="2" spans="1:14" s="18" customFormat="1" ht="24" customHeight="1" thickBot="1">
      <c r="B2" s="11"/>
      <c r="D2" s="12" t="s">
        <v>391</v>
      </c>
      <c r="E2" s="19"/>
      <c r="F2" s="19"/>
      <c r="G2" s="20"/>
      <c r="H2" s="21" t="s">
        <v>400</v>
      </c>
      <c r="I2" s="22">
        <f>I24</f>
        <v>0</v>
      </c>
      <c r="J2" s="17" t="str">
        <f>IF(I2&lt;20,"20単位以上必要","")</f>
        <v>20単位以上必要</v>
      </c>
      <c r="M2" s="135"/>
    </row>
    <row r="3" spans="1:14" s="18" customFormat="1" ht="24" customHeight="1" thickBot="1">
      <c r="B3" s="11"/>
      <c r="D3" s="419" t="s">
        <v>1765</v>
      </c>
      <c r="E3" s="420"/>
      <c r="F3" s="42" t="s">
        <v>392</v>
      </c>
      <c r="G3" s="44"/>
      <c r="H3" s="142" t="s">
        <v>1757</v>
      </c>
      <c r="J3" s="33"/>
      <c r="M3" s="133"/>
    </row>
    <row r="4" spans="1:14" s="18" customFormat="1" ht="24" customHeight="1">
      <c r="B4" s="11"/>
      <c r="D4" s="421" t="s">
        <v>1754</v>
      </c>
      <c r="E4" s="421"/>
      <c r="F4" s="42" t="s">
        <v>393</v>
      </c>
      <c r="G4" s="44"/>
      <c r="H4" s="142" t="s">
        <v>1757</v>
      </c>
      <c r="J4" s="33"/>
      <c r="M4" s="134"/>
    </row>
    <row r="5" spans="1:14" s="18" customFormat="1" ht="24" customHeight="1">
      <c r="B5" s="11"/>
      <c r="F5" s="42" t="s">
        <v>394</v>
      </c>
      <c r="G5" s="44"/>
      <c r="H5" s="142" t="s">
        <v>1757</v>
      </c>
      <c r="J5" s="33"/>
    </row>
    <row r="6" spans="1:14" s="18" customFormat="1" ht="12" customHeight="1">
      <c r="A6" s="24"/>
      <c r="B6" s="11"/>
      <c r="D6" s="20" t="s">
        <v>395</v>
      </c>
      <c r="E6" s="19"/>
      <c r="F6" s="19"/>
      <c r="G6" s="20"/>
      <c r="H6" s="23"/>
      <c r="I6" s="24"/>
      <c r="J6" s="33"/>
      <c r="M6" s="132"/>
    </row>
    <row r="7" spans="1:14" s="18" customFormat="1" ht="21.6" customHeight="1">
      <c r="A7" s="19"/>
      <c r="B7" s="25"/>
      <c r="D7" s="418" t="s">
        <v>1789</v>
      </c>
      <c r="E7" s="418"/>
      <c r="F7" s="418"/>
      <c r="G7" s="20"/>
      <c r="H7" s="23"/>
      <c r="I7" s="19"/>
      <c r="J7" s="33"/>
    </row>
    <row r="8" spans="1:14" s="18" customFormat="1" ht="16.899999999999999" customHeight="1">
      <c r="A8" s="19"/>
      <c r="B8" s="25"/>
      <c r="D8" s="139" t="s">
        <v>1752</v>
      </c>
      <c r="E8" s="19"/>
      <c r="F8" s="19"/>
      <c r="G8" s="20"/>
      <c r="H8" s="203" t="s">
        <v>1760</v>
      </c>
      <c r="I8" s="19"/>
      <c r="J8" s="33"/>
    </row>
    <row r="9" spans="1:14" s="18" customFormat="1" ht="12" customHeight="1">
      <c r="A9" s="19"/>
      <c r="B9" s="25"/>
      <c r="D9" s="140" t="s">
        <v>1758</v>
      </c>
      <c r="E9" s="141"/>
      <c r="F9" s="19"/>
      <c r="G9" s="20"/>
      <c r="H9" s="23"/>
      <c r="I9" s="19"/>
      <c r="J9" s="33"/>
    </row>
    <row r="10" spans="1:14" s="18" customFormat="1" ht="12" customHeight="1">
      <c r="A10" s="19"/>
      <c r="B10" s="25"/>
      <c r="D10" s="139" t="s">
        <v>1753</v>
      </c>
      <c r="E10" s="176" t="s">
        <v>1756</v>
      </c>
      <c r="F10" s="19"/>
      <c r="G10" s="20"/>
      <c r="H10" s="23"/>
      <c r="I10" s="19"/>
      <c r="J10" s="33"/>
    </row>
    <row r="11" spans="1:14" s="27" customFormat="1" ht="21" customHeight="1">
      <c r="A11" s="207"/>
      <c r="B11" s="25" t="s">
        <v>1768</v>
      </c>
      <c r="C11" s="141" t="s">
        <v>1767</v>
      </c>
      <c r="D11" s="28" t="s">
        <v>234</v>
      </c>
      <c r="E11" s="43" t="s">
        <v>386</v>
      </c>
      <c r="F11" s="28" t="s">
        <v>233</v>
      </c>
      <c r="G11" s="29" t="s">
        <v>245</v>
      </c>
      <c r="H11" s="30" t="s">
        <v>244</v>
      </c>
      <c r="I11" s="28" t="s">
        <v>4</v>
      </c>
      <c r="J11" s="129"/>
    </row>
    <row r="12" spans="1:14" s="18" customFormat="1" ht="21" customHeight="1">
      <c r="A12" s="209" t="str">
        <f>IF(COUNTIF($D$12:$D23,D12)&gt;=2,"重複","")</f>
        <v/>
      </c>
      <c r="B12" s="11">
        <v>1</v>
      </c>
      <c r="C12" s="155">
        <v>1</v>
      </c>
      <c r="D12" s="319"/>
      <c r="E12" s="9"/>
      <c r="F12" s="38" t="str">
        <f>IFERROR(VLOOKUP($D12,シート1!$A:$G,2,FALSE),"")</f>
        <v/>
      </c>
      <c r="G12" s="38" t="str">
        <f>IFERROR(VLOOKUP($D12,シート1!$A:$G,4,FALSE),"")</f>
        <v/>
      </c>
      <c r="H12" s="178" t="str">
        <f>IFERROR(VLOOKUP($D12,シート1!$A:$G,6,FALSE),"")</f>
        <v/>
      </c>
      <c r="I12" s="179" t="str">
        <f>IFERROR(VLOOKUP($D12,シート1!$A:$G,7,FALSE),"")</f>
        <v/>
      </c>
      <c r="J12" s="33"/>
      <c r="M12" s="129"/>
    </row>
    <row r="13" spans="1:14" s="18" customFormat="1" ht="21" customHeight="1">
      <c r="A13" s="209" t="str">
        <f>IF(COUNTIF($D$12:$D24,D13)&gt;=2,"重複","")</f>
        <v/>
      </c>
      <c r="B13" s="11" t="str">
        <f>IF($D13&lt;&gt;"",MAX($B$12:$B12)+1,"")</f>
        <v/>
      </c>
      <c r="C13" s="155" t="str">
        <f>IF($D13&lt;&gt;"",MAX($C$12:$C12)+1,"")</f>
        <v/>
      </c>
      <c r="D13" s="325"/>
      <c r="E13" s="9"/>
      <c r="F13" s="38" t="str">
        <f>IFERROR(VLOOKUP($D13,シート1!$A:$G,2,FALSE),"")</f>
        <v/>
      </c>
      <c r="G13" s="38" t="str">
        <f>IFERROR(VLOOKUP($D13,シート1!$A:$G,4,FALSE),"")</f>
        <v/>
      </c>
      <c r="H13" s="178" t="str">
        <f>IFERROR(VLOOKUP($D13,シート1!$A:$G,6,FALSE),"")</f>
        <v/>
      </c>
      <c r="I13" s="179" t="str">
        <f>IFERROR(VLOOKUP($D13,シート1!$A:$G,7,FALSE),"")</f>
        <v/>
      </c>
      <c r="J13" s="33"/>
      <c r="M13" s="129"/>
    </row>
    <row r="14" spans="1:14" s="18" customFormat="1" ht="21" customHeight="1">
      <c r="A14" s="209" t="str">
        <f>IF(COUNTIF($D$12:$D25,D14)&gt;=2,"重複","")</f>
        <v/>
      </c>
      <c r="B14" s="11" t="str">
        <f>IF($D14&lt;&gt;"",MAX($B$12:$B13)+1,"")</f>
        <v/>
      </c>
      <c r="C14" s="155" t="str">
        <f>IF($D14&lt;&gt;"",MAX($C$12:$C13)+1,"")</f>
        <v/>
      </c>
      <c r="D14" s="319"/>
      <c r="E14" s="9"/>
      <c r="F14" s="38" t="str">
        <f>IFERROR(VLOOKUP($D14,シート1!$A:$G,2,FALSE),"")</f>
        <v/>
      </c>
      <c r="G14" s="38" t="str">
        <f>IFERROR(VLOOKUP($D14,シート1!$A:$G,4,FALSE),"")</f>
        <v/>
      </c>
      <c r="H14" s="178" t="str">
        <f>IFERROR(VLOOKUP($D14,シート1!$A:$G,6,FALSE),"")</f>
        <v/>
      </c>
      <c r="I14" s="179" t="str">
        <f>IFERROR(VLOOKUP($D14,シート1!$A:$G,7,FALSE),"")</f>
        <v/>
      </c>
      <c r="J14" s="33"/>
      <c r="M14" s="129"/>
    </row>
    <row r="15" spans="1:14" s="18" customFormat="1" ht="21" customHeight="1">
      <c r="A15" s="209" t="str">
        <f>IF(COUNTIF($D$12:$D26,D15)&gt;=2,"重複","")</f>
        <v/>
      </c>
      <c r="B15" s="11" t="str">
        <f>IF($D15&lt;&gt;"",MAX($B$12:$B14)+1,"")</f>
        <v/>
      </c>
      <c r="C15" s="155" t="str">
        <f>IF($D15&lt;&gt;"",MAX($C$12:$C14)+1,"")</f>
        <v/>
      </c>
      <c r="D15" s="318"/>
      <c r="E15" s="9"/>
      <c r="F15" s="38" t="str">
        <f>IFERROR(VLOOKUP($D15,シート1!$A:$G,2,FALSE),"")</f>
        <v/>
      </c>
      <c r="G15" s="38" t="str">
        <f>IFERROR(VLOOKUP($D15,シート1!$A:$G,4,FALSE),"")</f>
        <v/>
      </c>
      <c r="H15" s="178" t="str">
        <f>IFERROR(VLOOKUP($D15,シート1!$A:$G,6,FALSE),"")</f>
        <v/>
      </c>
      <c r="I15" s="179" t="str">
        <f>IFERROR(VLOOKUP($D15,シート1!$A:$G,7,FALSE),"")</f>
        <v/>
      </c>
      <c r="J15" s="33"/>
      <c r="M15" s="20"/>
    </row>
    <row r="16" spans="1:14" s="18" customFormat="1" ht="21" customHeight="1">
      <c r="A16" s="209" t="str">
        <f>IF(COUNTIF($D$12:$D27,D16)&gt;=2,"重複","")</f>
        <v/>
      </c>
      <c r="B16" s="11" t="str">
        <f>IF($D16&lt;&gt;"",MAX($B$12:$B15)+1,"")</f>
        <v/>
      </c>
      <c r="C16" s="155" t="str">
        <f>IF($D16&lt;&gt;"",MAX($C$12:$C15)+1,"")</f>
        <v/>
      </c>
      <c r="D16" s="318"/>
      <c r="E16" s="9"/>
      <c r="F16" s="38" t="str">
        <f>IFERROR(VLOOKUP($D16,シート1!$A:$G,2,FALSE),"")</f>
        <v/>
      </c>
      <c r="G16" s="38" t="str">
        <f>IFERROR(VLOOKUP($D16,シート1!$A:$G,4,FALSE),"")</f>
        <v/>
      </c>
      <c r="H16" s="178" t="str">
        <f>IFERROR(VLOOKUP($D16,シート1!$A:$G,6,FALSE),"")</f>
        <v/>
      </c>
      <c r="I16" s="179" t="str">
        <f>IFERROR(VLOOKUP($D16,シート1!$A:$G,7,FALSE),"")</f>
        <v/>
      </c>
      <c r="J16" s="33"/>
    </row>
    <row r="17" spans="1:13" s="18" customFormat="1" ht="21" customHeight="1">
      <c r="A17" s="209" t="str">
        <f>IF(COUNTIF($D$12:$D28,D17)&gt;=2,"重複","")</f>
        <v/>
      </c>
      <c r="B17" s="11" t="str">
        <f>IF($D17&lt;&gt;"",MAX($B$12:$B16)+1,"")</f>
        <v/>
      </c>
      <c r="C17" s="155" t="str">
        <f>IF($D17&lt;&gt;"",MAX($C$12:$C16)+1,"")</f>
        <v/>
      </c>
      <c r="D17" s="318"/>
      <c r="E17" s="9"/>
      <c r="F17" s="38" t="str">
        <f>IFERROR(VLOOKUP($D17,シート1!$A:$G,2,FALSE),"")</f>
        <v/>
      </c>
      <c r="G17" s="38" t="str">
        <f>IFERROR(VLOOKUP($D17,シート1!$A:$G,4,FALSE),"")</f>
        <v/>
      </c>
      <c r="H17" s="178" t="str">
        <f>IFERROR(VLOOKUP($D17,シート1!$A:$G,6,FALSE),"")</f>
        <v/>
      </c>
      <c r="I17" s="179" t="str">
        <f>IFERROR(VLOOKUP($D17,シート1!$A:$G,7,FALSE),"")</f>
        <v/>
      </c>
      <c r="J17" s="33"/>
    </row>
    <row r="18" spans="1:13" s="18" customFormat="1" ht="21" customHeight="1">
      <c r="A18" s="209" t="str">
        <f>IF(COUNTIF($D$12:$D29,D18)&gt;=2,"重複","")</f>
        <v/>
      </c>
      <c r="B18" s="11" t="str">
        <f>IF($D18&lt;&gt;"",MAX($B$12:$B17)+1,"")</f>
        <v/>
      </c>
      <c r="C18" s="155" t="str">
        <f>IF($D18&lt;&gt;"",MAX($C$12:$C17)+1,"")</f>
        <v/>
      </c>
      <c r="D18" s="188"/>
      <c r="E18" s="9"/>
      <c r="F18" s="38" t="str">
        <f>IFERROR(VLOOKUP($D18,シート1!$A:$G,2,FALSE),"")</f>
        <v/>
      </c>
      <c r="G18" s="38" t="str">
        <f>IFERROR(VLOOKUP($D18,シート1!$A:$G,4,FALSE),"")</f>
        <v/>
      </c>
      <c r="H18" s="178" t="str">
        <f>IFERROR(VLOOKUP($D18,シート1!$A:$G,6,FALSE),"")</f>
        <v/>
      </c>
      <c r="I18" s="179" t="str">
        <f>IFERROR(VLOOKUP($D18,シート1!$A:$G,7,FALSE),"")</f>
        <v/>
      </c>
      <c r="J18" s="33"/>
    </row>
    <row r="19" spans="1:13" s="18" customFormat="1" ht="21" customHeight="1">
      <c r="A19" s="209" t="str">
        <f>IF(COUNTIF($D$12:$D30,D19)&gt;=2,"重複","")</f>
        <v/>
      </c>
      <c r="B19" s="11" t="str">
        <f>IF($D19&lt;&gt;"",MAX($B$12:$B18)+1,"")</f>
        <v/>
      </c>
      <c r="C19" s="155" t="str">
        <f>IF($D19&lt;&gt;"",MAX($C$12:$C18)+1,"")</f>
        <v/>
      </c>
      <c r="D19" s="188"/>
      <c r="E19" s="9"/>
      <c r="F19" s="38" t="str">
        <f>IFERROR(VLOOKUP($D19,シート1!$A:$G,2,FALSE),"")</f>
        <v/>
      </c>
      <c r="G19" s="38" t="str">
        <f>IFERROR(VLOOKUP($D19,シート1!$A:$G,4,FALSE),"")</f>
        <v/>
      </c>
      <c r="H19" s="178" t="str">
        <f>IFERROR(VLOOKUP($D19,シート1!$A:$G,6,FALSE),"")</f>
        <v/>
      </c>
      <c r="I19" s="179" t="str">
        <f>IFERROR(VLOOKUP($D19,シート1!$A:$G,7,FALSE),"")</f>
        <v/>
      </c>
      <c r="J19" s="33"/>
    </row>
    <row r="20" spans="1:13" s="18" customFormat="1" ht="21" customHeight="1">
      <c r="A20" s="209" t="str">
        <f>IF(COUNTIF($D$12:$D31,D20)&gt;=2,"重複","")</f>
        <v/>
      </c>
      <c r="B20" s="11" t="str">
        <f>IF($D20&lt;&gt;"",MAX($B$12:$B19)+1,"")</f>
        <v/>
      </c>
      <c r="C20" s="155" t="str">
        <f>IF($D20&lt;&gt;"",MAX($C$12:$C19)+1,"")</f>
        <v/>
      </c>
      <c r="D20" s="188"/>
      <c r="E20" s="9"/>
      <c r="F20" s="38" t="str">
        <f>IFERROR(VLOOKUP($D20,シート1!$A:$G,2,FALSE),"")</f>
        <v/>
      </c>
      <c r="G20" s="38" t="str">
        <f>IFERROR(VLOOKUP($D20,シート1!$A:$G,4,FALSE),"")</f>
        <v/>
      </c>
      <c r="H20" s="178" t="str">
        <f>IFERROR(VLOOKUP($D20,シート1!$A:$G,6,FALSE),"")</f>
        <v/>
      </c>
      <c r="I20" s="179" t="str">
        <f>IFERROR(VLOOKUP($D20,シート1!$A:$G,7,FALSE),"")</f>
        <v/>
      </c>
      <c r="J20" s="33"/>
    </row>
    <row r="21" spans="1:13" s="18" customFormat="1" ht="21" customHeight="1">
      <c r="A21" s="209" t="str">
        <f>IF(COUNTIF($D$12:$D32,D21)&gt;=2,"重複","")</f>
        <v/>
      </c>
      <c r="B21" s="11" t="str">
        <f>IF($D21&lt;&gt;"",MAX($B$12:$B20)+1,"")</f>
        <v/>
      </c>
      <c r="C21" s="155" t="str">
        <f>IF($D21&lt;&gt;"",MAX($C$12:$C20)+1,"")</f>
        <v/>
      </c>
      <c r="D21" s="188"/>
      <c r="E21" s="9"/>
      <c r="F21" s="38" t="str">
        <f>IFERROR(VLOOKUP($D21,シート1!$A:$G,2,FALSE),"")</f>
        <v/>
      </c>
      <c r="G21" s="38" t="str">
        <f>IFERROR(VLOOKUP($D21,シート1!$A:$G,4,FALSE),"")</f>
        <v/>
      </c>
      <c r="H21" s="178" t="str">
        <f>IFERROR(VLOOKUP($D21,シート1!$A:$G,6,FALSE),"")</f>
        <v/>
      </c>
      <c r="I21" s="179" t="str">
        <f>IFERROR(VLOOKUP($D21,シート1!$A:$G,7,FALSE),"")</f>
        <v/>
      </c>
      <c r="J21" s="33"/>
    </row>
    <row r="22" spans="1:13" s="18" customFormat="1" ht="21" customHeight="1">
      <c r="A22" s="209" t="str">
        <f>IF(COUNTIF($D$12:$D33,D22)&gt;=2,"重複","")</f>
        <v/>
      </c>
      <c r="B22" s="11" t="str">
        <f>IF($D22&lt;&gt;"",MAX($B$12:$B21)+1,"")</f>
        <v/>
      </c>
      <c r="C22" s="155" t="str">
        <f>IF($D22&lt;&gt;"",MAX($C$12:$C21)+1,"")</f>
        <v/>
      </c>
      <c r="D22" s="188"/>
      <c r="E22" s="9"/>
      <c r="F22" s="38" t="str">
        <f>IFERROR(VLOOKUP($D22,シート1!$A:$G,2,FALSE),"")</f>
        <v/>
      </c>
      <c r="G22" s="38" t="str">
        <f>IFERROR(VLOOKUP($D22,シート1!$A:$G,4,FALSE),"")</f>
        <v/>
      </c>
      <c r="H22" s="178" t="str">
        <f>IFERROR(VLOOKUP($D22,シート1!$A:$G,6,FALSE),"")</f>
        <v/>
      </c>
      <c r="I22" s="179" t="str">
        <f>IFERROR(VLOOKUP($D22,シート1!$A:$G,7,FALSE),"")</f>
        <v/>
      </c>
      <c r="J22" s="33"/>
    </row>
    <row r="23" spans="1:13" s="18" customFormat="1" ht="21" customHeight="1">
      <c r="A23" s="209" t="str">
        <f>IF(COUNTIF($D$12:$D34,D23)&gt;=2,"重複","")</f>
        <v/>
      </c>
      <c r="B23" s="11" t="str">
        <f>IF($D23&lt;&gt;"",MAX($B$12:$B22)+1,"")</f>
        <v/>
      </c>
      <c r="C23" s="155" t="str">
        <f>IF($D23&lt;&gt;"",MAX($C$12:$C22)+1,"")</f>
        <v/>
      </c>
      <c r="D23" s="188"/>
      <c r="E23" s="9"/>
      <c r="F23" s="38" t="str">
        <f>IFERROR(VLOOKUP($D23,シート1!$A:$G,2,FALSE),"")</f>
        <v/>
      </c>
      <c r="G23" s="38" t="str">
        <f>IFERROR(VLOOKUP($D23,シート1!$A:$G,4,FALSE),"")</f>
        <v/>
      </c>
      <c r="H23" s="178" t="str">
        <f>IFERROR(VLOOKUP($D23,シート1!$A:$G,6,FALSE),"")</f>
        <v/>
      </c>
      <c r="I23" s="179" t="str">
        <f>IFERROR(VLOOKUP($D23,シート1!$A:$G,7,FALSE),"")</f>
        <v/>
      </c>
      <c r="J23" s="33"/>
    </row>
    <row r="24" spans="1:13" s="18" customFormat="1" ht="21" customHeight="1">
      <c r="B24" s="11">
        <f>IF($D24&lt;&gt;"",MAX($B$12:$B23)+1,"")</f>
        <v>2</v>
      </c>
      <c r="C24" s="143"/>
      <c r="D24" s="19" t="s">
        <v>395</v>
      </c>
      <c r="E24" s="19" t="s">
        <v>396</v>
      </c>
      <c r="F24" s="19"/>
      <c r="G24" s="39"/>
      <c r="H24" s="100" t="str">
        <f>IF($I$24&gt;0,"小計","")</f>
        <v/>
      </c>
      <c r="I24" s="32">
        <f>SUM(I12:I23)</f>
        <v>0</v>
      </c>
      <c r="J24" s="17" t="str">
        <f>IF(I24&lt;20,"20単位以上必要","")</f>
        <v>20単位以上必要</v>
      </c>
    </row>
    <row r="25" spans="1:13" s="18" customFormat="1" ht="21" customHeight="1">
      <c r="A25" s="19"/>
      <c r="B25" s="11">
        <f>IF($D25&lt;&gt;"",MAX($B$12:$B24)+1,"")</f>
        <v>3</v>
      </c>
      <c r="C25" s="143"/>
      <c r="D25" s="19" t="s">
        <v>395</v>
      </c>
      <c r="E25" s="19" t="s">
        <v>396</v>
      </c>
      <c r="F25" s="19"/>
      <c r="G25" s="39"/>
      <c r="H25" s="23"/>
      <c r="I25" s="19"/>
      <c r="J25" s="33"/>
    </row>
    <row r="26" spans="1:13" s="18" customFormat="1" ht="21" customHeight="1">
      <c r="A26" s="19"/>
      <c r="B26" s="11"/>
      <c r="C26" s="143"/>
      <c r="D26" s="418" t="s">
        <v>1790</v>
      </c>
      <c r="E26" s="418"/>
      <c r="F26" s="418"/>
      <c r="G26" s="39"/>
      <c r="H26" s="23"/>
      <c r="I26" s="19"/>
      <c r="J26" s="33"/>
    </row>
    <row r="27" spans="1:13" s="18" customFormat="1" ht="19.899999999999999" customHeight="1">
      <c r="A27" s="19"/>
      <c r="B27" s="25"/>
      <c r="C27" s="143"/>
      <c r="D27" s="139" t="s">
        <v>1755</v>
      </c>
      <c r="E27" s="19"/>
      <c r="F27" s="19"/>
      <c r="G27" s="20"/>
      <c r="H27" s="204" t="s">
        <v>1760</v>
      </c>
      <c r="I27" s="19"/>
      <c r="J27" s="33"/>
    </row>
    <row r="28" spans="1:13" s="18" customFormat="1" ht="11.45" customHeight="1">
      <c r="A28" s="19"/>
      <c r="B28" s="25"/>
      <c r="C28" s="143"/>
      <c r="D28" s="140" t="s">
        <v>1759</v>
      </c>
      <c r="E28" s="141"/>
      <c r="F28" s="19"/>
      <c r="G28" s="20"/>
      <c r="H28" s="23"/>
      <c r="I28" s="19"/>
      <c r="J28" s="33"/>
    </row>
    <row r="29" spans="1:13" s="18" customFormat="1" ht="11.45" customHeight="1">
      <c r="A29" s="19"/>
      <c r="B29" s="25"/>
      <c r="C29" s="143"/>
      <c r="D29" s="139" t="s">
        <v>1753</v>
      </c>
      <c r="E29" s="176" t="s">
        <v>1779</v>
      </c>
      <c r="F29" s="19"/>
      <c r="G29" s="20"/>
      <c r="H29" s="23"/>
      <c r="I29" s="19"/>
      <c r="J29" s="33"/>
    </row>
    <row r="30" spans="1:13" s="18" customFormat="1" ht="21" customHeight="1">
      <c r="A30" s="207"/>
      <c r="B30" s="11"/>
      <c r="C30" s="143"/>
      <c r="D30" s="28" t="s">
        <v>234</v>
      </c>
      <c r="E30" s="29" t="s">
        <v>385</v>
      </c>
      <c r="F30" s="28" t="s">
        <v>1781</v>
      </c>
      <c r="G30" s="29" t="s">
        <v>245</v>
      </c>
      <c r="H30" s="30" t="s">
        <v>244</v>
      </c>
      <c r="I30" s="28" t="s">
        <v>4</v>
      </c>
      <c r="J30" s="33"/>
      <c r="K30" s="33" t="s">
        <v>388</v>
      </c>
      <c r="L30" s="19" t="s">
        <v>254</v>
      </c>
    </row>
    <row r="31" spans="1:13" s="18" customFormat="1" ht="21" customHeight="1">
      <c r="A31" s="209" t="str">
        <f>IF(COUNTIF($D$31:$D42,D31)&gt;=2,"重複","")</f>
        <v/>
      </c>
      <c r="B31" s="11" t="str">
        <f>IF($D31&lt;&gt;"",MAX($B$12:$B30)+1,"")</f>
        <v/>
      </c>
      <c r="C31" s="155" t="str">
        <f>IF($D31&lt;&gt;"",MAX($C$12:$C30)+1,"")</f>
        <v/>
      </c>
      <c r="D31" s="326"/>
      <c r="E31" s="10"/>
      <c r="F31" s="38" t="str">
        <f>IFERROR(VLOOKUP($D31,シート2!A:K,2,FALSE),"")</f>
        <v/>
      </c>
      <c r="G31" s="40" t="str">
        <f>IFERROR(VLOOKUP($D31,シート2!A:K,4,FALSE),"")</f>
        <v/>
      </c>
      <c r="H31" s="180" t="str">
        <f>IFERROR(VLOOKUP($D31,シート2!A:K,8,FALSE),"")</f>
        <v/>
      </c>
      <c r="I31" s="181" t="str">
        <f>IFERROR(VLOOKUP($D31,シート2!A:K,10,FALSE),"")</f>
        <v/>
      </c>
      <c r="J31" s="128" t="str">
        <f>IFERROR(IF($K31&gt;$L31,"この主催団体の申請上限は"&amp;$L31&amp;"単位までです",""),"")</f>
        <v/>
      </c>
      <c r="K31" s="18">
        <f t="shared" ref="K31:K42" si="0">SUMIF($F$31:$F$42,F31,$I$31:$I$42)</f>
        <v>0</v>
      </c>
      <c r="L31" s="102" t="e">
        <f>VLOOKUP($D31,シート2!A:K,11,FALSE)</f>
        <v>#N/A</v>
      </c>
      <c r="M31" s="129"/>
    </row>
    <row r="32" spans="1:13" s="18" customFormat="1" ht="21" customHeight="1">
      <c r="A32" s="209" t="str">
        <f>IF(COUNTIF($D$31:$D43,D32)&gt;=2,"重複","")</f>
        <v/>
      </c>
      <c r="B32" s="11" t="str">
        <f>IF($D32&lt;&gt;"",MAX($B$12:$B31)+1,"")</f>
        <v/>
      </c>
      <c r="C32" s="155" t="str">
        <f>IF($D32&lt;&gt;"",MAX($C$12:$C31)+1,"")</f>
        <v/>
      </c>
      <c r="D32" s="326"/>
      <c r="E32" s="10"/>
      <c r="F32" s="38" t="str">
        <f>IFERROR(VLOOKUP($D32,シート2!A:K,2,FALSE),"")</f>
        <v/>
      </c>
      <c r="G32" s="40" t="str">
        <f>IFERROR(VLOOKUP($D32,シート2!A:K,4,FALSE),"")</f>
        <v/>
      </c>
      <c r="H32" s="180" t="str">
        <f>IFERROR(VLOOKUP($D32,シート2!A:K,8,FALSE),"")</f>
        <v/>
      </c>
      <c r="I32" s="181" t="str">
        <f>IFERROR(VLOOKUP($D32,シート2!A:K,10,FALSE),"")</f>
        <v/>
      </c>
      <c r="J32" s="128" t="str">
        <f t="shared" ref="J32:J42" si="1">IFERROR(IF($K32&gt;$L32,"この主催団体の申請上限は"&amp;$L32&amp;"単位までです",""),"")</f>
        <v/>
      </c>
      <c r="K32" s="18">
        <f t="shared" si="0"/>
        <v>0</v>
      </c>
      <c r="L32" s="102" t="e">
        <f>VLOOKUP($D32,シート2!A:K,11,FALSE)</f>
        <v>#N/A</v>
      </c>
      <c r="M32" s="129"/>
    </row>
    <row r="33" spans="1:13" s="18" customFormat="1" ht="21" customHeight="1">
      <c r="A33" s="209" t="str">
        <f>IF(COUNTIF($D$31:$D44,D33)&gt;=2,"重複","")</f>
        <v/>
      </c>
      <c r="B33" s="11" t="str">
        <f>IF($D33&lt;&gt;"",MAX($B$12:$B32)+1,"")</f>
        <v/>
      </c>
      <c r="C33" s="155" t="str">
        <f>IF($D33&lt;&gt;"",MAX($C$12:$C32)+1,"")</f>
        <v/>
      </c>
      <c r="D33" s="326"/>
      <c r="E33" s="10"/>
      <c r="F33" s="38" t="str">
        <f>IFERROR(VLOOKUP($D33,シート2!A:K,2,FALSE),"")</f>
        <v/>
      </c>
      <c r="G33" s="40" t="str">
        <f>IFERROR(VLOOKUP($D33,シート2!A:K,4,FALSE),"")</f>
        <v/>
      </c>
      <c r="H33" s="180" t="str">
        <f>IFERROR(VLOOKUP($D33,シート2!A:K,8,FALSE),"")</f>
        <v/>
      </c>
      <c r="I33" s="181" t="str">
        <f>IFERROR(VLOOKUP($D33,シート2!A:K,10,FALSE),"")</f>
        <v/>
      </c>
      <c r="J33" s="128" t="str">
        <f t="shared" si="1"/>
        <v/>
      </c>
      <c r="K33" s="18">
        <f t="shared" si="0"/>
        <v>0</v>
      </c>
      <c r="L33" s="102" t="e">
        <f>VLOOKUP($D33,シート2!A:K,11,FALSE)</f>
        <v>#N/A</v>
      </c>
      <c r="M33" s="129"/>
    </row>
    <row r="34" spans="1:13" s="18" customFormat="1" ht="21" customHeight="1">
      <c r="A34" s="209" t="str">
        <f>IF(COUNTIF($D$31:$D45,D34)&gt;=2,"重複","")</f>
        <v/>
      </c>
      <c r="B34" s="11" t="str">
        <f>IF($D34&lt;&gt;"",MAX($B$12:$B33)+1,"")</f>
        <v/>
      </c>
      <c r="C34" s="155" t="str">
        <f>IF($D34&lt;&gt;"",MAX($C$12:$C33)+1,"")</f>
        <v/>
      </c>
      <c r="D34" s="326"/>
      <c r="E34" s="10"/>
      <c r="F34" s="38" t="str">
        <f>IFERROR(VLOOKUP($D34,シート2!A:K,2,FALSE),"")</f>
        <v/>
      </c>
      <c r="G34" s="40" t="str">
        <f>IFERROR(VLOOKUP($D34,シート2!A:K,4,FALSE),"")</f>
        <v/>
      </c>
      <c r="H34" s="180" t="str">
        <f>IFERROR(VLOOKUP($D34,シート2!A:K,8,FALSE),"")</f>
        <v/>
      </c>
      <c r="I34" s="181" t="str">
        <f>IFERROR(VLOOKUP($D34,シート2!A:K,10,FALSE),"")</f>
        <v/>
      </c>
      <c r="J34" s="128" t="str">
        <f t="shared" si="1"/>
        <v/>
      </c>
      <c r="K34" s="18">
        <f t="shared" si="0"/>
        <v>0</v>
      </c>
      <c r="L34" s="102" t="e">
        <f>VLOOKUP($D34,シート2!A:K,11,FALSE)</f>
        <v>#N/A</v>
      </c>
      <c r="M34" s="20"/>
    </row>
    <row r="35" spans="1:13" s="18" customFormat="1" ht="21" customHeight="1">
      <c r="A35" s="209" t="str">
        <f>IF(COUNTIF($D$31:$D46,D35)&gt;=2,"重複","")</f>
        <v/>
      </c>
      <c r="B35" s="11" t="str">
        <f>IF($D35&lt;&gt;"",MAX($B$12:$B34)+1,"")</f>
        <v/>
      </c>
      <c r="C35" s="155" t="str">
        <f>IF($D35&lt;&gt;"",MAX($C$12:$C34)+1,"")</f>
        <v/>
      </c>
      <c r="D35" s="190"/>
      <c r="E35" s="10"/>
      <c r="F35" s="38" t="str">
        <f>IFERROR(VLOOKUP($D35,シート2!A:K,2,FALSE),"")</f>
        <v/>
      </c>
      <c r="G35" s="40" t="str">
        <f>IFERROR(VLOOKUP($D35,シート2!A:K,4,FALSE),"")</f>
        <v/>
      </c>
      <c r="H35" s="180" t="str">
        <f>IFERROR(VLOOKUP($D35,シート2!A:K,8,FALSE),"")</f>
        <v/>
      </c>
      <c r="I35" s="181" t="str">
        <f>IFERROR(VLOOKUP($D35,シート2!A:K,10,FALSE),"")</f>
        <v/>
      </c>
      <c r="J35" s="128" t="str">
        <f t="shared" si="1"/>
        <v/>
      </c>
      <c r="K35" s="18">
        <f t="shared" si="0"/>
        <v>0</v>
      </c>
      <c r="L35" s="102" t="e">
        <f>VLOOKUP($D35,シート2!A:K,11,FALSE)</f>
        <v>#N/A</v>
      </c>
    </row>
    <row r="36" spans="1:13" s="18" customFormat="1" ht="21" customHeight="1">
      <c r="A36" s="209" t="str">
        <f>IF(COUNTIF($D$31:$D47,D36)&gt;=2,"重複","")</f>
        <v/>
      </c>
      <c r="B36" s="11" t="str">
        <f>IF($D36&lt;&gt;"",MAX($B$12:$B35)+1,"")</f>
        <v/>
      </c>
      <c r="C36" s="155" t="str">
        <f>IF($D36&lt;&gt;"",MAX($C$12:$C35)+1,"")</f>
        <v/>
      </c>
      <c r="D36" s="189"/>
      <c r="E36" s="10"/>
      <c r="F36" s="38" t="str">
        <f>IFERROR(VLOOKUP($D36,シート2!A:K,2,FALSE),"")</f>
        <v/>
      </c>
      <c r="G36" s="40" t="str">
        <f>IFERROR(VLOOKUP($D36,シート2!A:K,4,FALSE),"")</f>
        <v/>
      </c>
      <c r="H36" s="180" t="str">
        <f>IFERROR(VLOOKUP($D36,シート2!A:K,8,FALSE),"")</f>
        <v/>
      </c>
      <c r="I36" s="181" t="str">
        <f>IFERROR(VLOOKUP($D36,シート2!A:K,10,FALSE),"")</f>
        <v/>
      </c>
      <c r="J36" s="128" t="str">
        <f t="shared" si="1"/>
        <v/>
      </c>
      <c r="K36" s="18">
        <f t="shared" si="0"/>
        <v>0</v>
      </c>
      <c r="L36" s="102" t="e">
        <f>VLOOKUP($D36,シート2!A:K,11,FALSE)</f>
        <v>#N/A</v>
      </c>
    </row>
    <row r="37" spans="1:13" s="18" customFormat="1" ht="21" customHeight="1">
      <c r="A37" s="209" t="str">
        <f>IF(COUNTIF($D$31:$D48,D37)&gt;=2,"重複","")</f>
        <v/>
      </c>
      <c r="B37" s="11" t="str">
        <f>IF($D37&lt;&gt;"",MAX($B$12:$B36)+1,"")</f>
        <v/>
      </c>
      <c r="C37" s="155" t="str">
        <f>IF($D37&lt;&gt;"",MAX($C$12:$C36)+1,"")</f>
        <v/>
      </c>
      <c r="D37" s="190"/>
      <c r="E37" s="10"/>
      <c r="F37" s="38" t="str">
        <f>IFERROR(VLOOKUP($D37,シート2!A:K,2,FALSE),"")</f>
        <v/>
      </c>
      <c r="G37" s="40" t="str">
        <f>IFERROR(VLOOKUP($D37,シート2!A:K,4,FALSE),"")</f>
        <v/>
      </c>
      <c r="H37" s="180" t="str">
        <f>IFERROR(VLOOKUP($D37,シート2!A:K,8,FALSE),"")</f>
        <v/>
      </c>
      <c r="I37" s="181" t="str">
        <f>IFERROR(VLOOKUP($D37,シート2!A:K,10,FALSE),"")</f>
        <v/>
      </c>
      <c r="J37" s="128" t="str">
        <f t="shared" si="1"/>
        <v/>
      </c>
      <c r="K37" s="18">
        <f t="shared" si="0"/>
        <v>0</v>
      </c>
      <c r="L37" s="102" t="e">
        <f>VLOOKUP($D37,シート2!A:K,11,FALSE)</f>
        <v>#N/A</v>
      </c>
    </row>
    <row r="38" spans="1:13" s="18" customFormat="1" ht="21" customHeight="1">
      <c r="A38" s="209" t="str">
        <f>IF(COUNTIF($D$31:$D49,D38)&gt;=2,"重複","")</f>
        <v/>
      </c>
      <c r="B38" s="11" t="str">
        <f>IF($D38&lt;&gt;"",MAX($B$12:$B37)+1,"")</f>
        <v/>
      </c>
      <c r="C38" s="155" t="str">
        <f>IF($D38&lt;&gt;"",MAX($C$12:$C37)+1,"")</f>
        <v/>
      </c>
      <c r="D38" s="189"/>
      <c r="E38" s="10"/>
      <c r="F38" s="38" t="str">
        <f>IFERROR(VLOOKUP($D38,シート2!A:K,2,FALSE),"")</f>
        <v/>
      </c>
      <c r="G38" s="40" t="str">
        <f>IFERROR(VLOOKUP($D38,シート2!A:K,4,FALSE),"")</f>
        <v/>
      </c>
      <c r="H38" s="180" t="str">
        <f>IFERROR(VLOOKUP($D38,シート2!A:K,8,FALSE),"")</f>
        <v/>
      </c>
      <c r="I38" s="181" t="str">
        <f>IFERROR(VLOOKUP($D38,シート2!A:K,10,FALSE),"")</f>
        <v/>
      </c>
      <c r="J38" s="128" t="str">
        <f t="shared" si="1"/>
        <v/>
      </c>
      <c r="K38" s="18">
        <f t="shared" si="0"/>
        <v>0</v>
      </c>
      <c r="L38" s="102" t="e">
        <f>VLOOKUP($D38,シート2!A:K,11,FALSE)</f>
        <v>#N/A</v>
      </c>
    </row>
    <row r="39" spans="1:13" s="18" customFormat="1" ht="21" customHeight="1">
      <c r="A39" s="209" t="str">
        <f>IF(COUNTIF($D$31:$D50,D39)&gt;=2,"重複","")</f>
        <v/>
      </c>
      <c r="B39" s="11" t="str">
        <f>IF($D39&lt;&gt;"",MAX($B$12:$B38)+1,"")</f>
        <v/>
      </c>
      <c r="C39" s="155" t="str">
        <f>IF($D39&lt;&gt;"",MAX($C$12:$C38)+1,"")</f>
        <v/>
      </c>
      <c r="D39" s="189"/>
      <c r="E39" s="10"/>
      <c r="F39" s="38" t="str">
        <f>IFERROR(VLOOKUP($D39,シート2!A:K,2,FALSE),"")</f>
        <v/>
      </c>
      <c r="G39" s="40" t="str">
        <f>IFERROR(VLOOKUP($D39,シート2!A:K,4,FALSE),"")</f>
        <v/>
      </c>
      <c r="H39" s="180" t="str">
        <f>IFERROR(VLOOKUP($D39,シート2!A:K,8,FALSE),"")</f>
        <v/>
      </c>
      <c r="I39" s="181" t="str">
        <f>IFERROR(VLOOKUP($D39,シート2!A:K,10,FALSE),"")</f>
        <v/>
      </c>
      <c r="J39" s="128" t="str">
        <f t="shared" si="1"/>
        <v/>
      </c>
      <c r="K39" s="18">
        <f t="shared" si="0"/>
        <v>0</v>
      </c>
      <c r="L39" s="102" t="e">
        <f>VLOOKUP($D39,シート2!A:K,11,FALSE)</f>
        <v>#N/A</v>
      </c>
    </row>
    <row r="40" spans="1:13" s="18" customFormat="1" ht="21" customHeight="1">
      <c r="A40" s="209" t="str">
        <f>IF(COUNTIF($D$31:$D51,D40)&gt;=2,"重複","")</f>
        <v/>
      </c>
      <c r="B40" s="11" t="str">
        <f>IF($D40&lt;&gt;"",MAX($B$12:$B39)+1,"")</f>
        <v/>
      </c>
      <c r="C40" s="155" t="str">
        <f>IF($D40&lt;&gt;"",MAX($C$12:$C39)+1,"")</f>
        <v/>
      </c>
      <c r="D40" s="189"/>
      <c r="E40" s="10"/>
      <c r="F40" s="38" t="str">
        <f>IFERROR(VLOOKUP($D40,シート2!A:K,2,FALSE),"")</f>
        <v/>
      </c>
      <c r="G40" s="40" t="str">
        <f>IFERROR(VLOOKUP($D40,シート2!A:K,4,FALSE),"")</f>
        <v/>
      </c>
      <c r="H40" s="180" t="str">
        <f>IFERROR(VLOOKUP($D40,シート2!A:K,8,FALSE),"")</f>
        <v/>
      </c>
      <c r="I40" s="181" t="str">
        <f>IFERROR(VLOOKUP($D40,シート2!A:K,10,FALSE),"")</f>
        <v/>
      </c>
      <c r="J40" s="128" t="str">
        <f t="shared" si="1"/>
        <v/>
      </c>
      <c r="K40" s="18">
        <f t="shared" si="0"/>
        <v>0</v>
      </c>
      <c r="L40" s="102" t="e">
        <f>VLOOKUP($D40,シート2!A:K,11,FALSE)</f>
        <v>#N/A</v>
      </c>
    </row>
    <row r="41" spans="1:13" s="18" customFormat="1" ht="21" customHeight="1">
      <c r="A41" s="209" t="str">
        <f>IF(COUNTIF($D$31:$D52,D41)&gt;=2,"重複","")</f>
        <v/>
      </c>
      <c r="B41" s="11" t="str">
        <f>IF($D41&lt;&gt;"",MAX($B$12:$B40)+1,"")</f>
        <v/>
      </c>
      <c r="C41" s="155" t="str">
        <f>IF($D41&lt;&gt;"",MAX($C$12:$C40)+1,"")</f>
        <v/>
      </c>
      <c r="D41" s="190"/>
      <c r="E41" s="10"/>
      <c r="F41" s="38" t="str">
        <f>IFERROR(VLOOKUP($D41,シート2!A:K,2,FALSE),"")</f>
        <v/>
      </c>
      <c r="G41" s="40" t="str">
        <f>IFERROR(VLOOKUP($D41,シート2!A:K,4,FALSE),"")</f>
        <v/>
      </c>
      <c r="H41" s="180" t="str">
        <f>IFERROR(VLOOKUP($D41,シート2!A:K,8,FALSE),"")</f>
        <v/>
      </c>
      <c r="I41" s="181" t="str">
        <f>IFERROR(VLOOKUP($D41,シート2!A:K,10,FALSE),"")</f>
        <v/>
      </c>
      <c r="J41" s="128" t="str">
        <f t="shared" si="1"/>
        <v/>
      </c>
      <c r="K41" s="18">
        <f t="shared" si="0"/>
        <v>0</v>
      </c>
      <c r="L41" s="102" t="e">
        <f>VLOOKUP($D41,シート2!A:K,11,FALSE)</f>
        <v>#N/A</v>
      </c>
    </row>
    <row r="42" spans="1:13" s="18" customFormat="1" ht="21" customHeight="1">
      <c r="A42" s="209" t="str">
        <f>IF(COUNTIF($D$31:$D53,D42)&gt;=2,"重複","")</f>
        <v/>
      </c>
      <c r="B42" s="11" t="str">
        <f>IF($D42&lt;&gt;"",MAX($B$12:$B41)+1,"")</f>
        <v/>
      </c>
      <c r="C42" s="155" t="str">
        <f>IF($D42&lt;&gt;"",MAX($C$12:$C41)+1,"")</f>
        <v/>
      </c>
      <c r="D42" s="190"/>
      <c r="E42" s="10"/>
      <c r="F42" s="38" t="str">
        <f>IFERROR(VLOOKUP($D42,シート2!A:K,2,FALSE),"")</f>
        <v/>
      </c>
      <c r="G42" s="40" t="str">
        <f>IFERROR(VLOOKUP($D42,シート2!A:K,4,FALSE),"")</f>
        <v/>
      </c>
      <c r="H42" s="180" t="str">
        <f>IFERROR(VLOOKUP($D42,シート2!A:K,8,FALSE),"")</f>
        <v/>
      </c>
      <c r="I42" s="181" t="str">
        <f>IFERROR(VLOOKUP($D42,シート2!A:K,10,FALSE),"")</f>
        <v/>
      </c>
      <c r="J42" s="128" t="str">
        <f t="shared" si="1"/>
        <v/>
      </c>
      <c r="K42" s="18">
        <f t="shared" si="0"/>
        <v>0</v>
      </c>
      <c r="L42" s="102" t="e">
        <f>VLOOKUP($D42,シート2!A:K,11,FALSE)</f>
        <v>#N/A</v>
      </c>
    </row>
    <row r="43" spans="1:13" s="18" customFormat="1" ht="21" customHeight="1">
      <c r="A43" s="205"/>
      <c r="B43" s="11">
        <f>IF($D43&lt;&gt;"",MAX($B$12:$B42)+1,"")</f>
        <v>4</v>
      </c>
      <c r="C43" s="143"/>
      <c r="D43" s="19" t="s">
        <v>395</v>
      </c>
      <c r="E43" s="19"/>
      <c r="F43" s="19"/>
      <c r="G43" s="39"/>
      <c r="H43" s="100" t="str">
        <f>IF($I$43&gt;0,"小計","")</f>
        <v/>
      </c>
      <c r="I43" s="101">
        <f>SUM(I31:I42)</f>
        <v>0</v>
      </c>
      <c r="J43" s="33"/>
    </row>
    <row r="44" spans="1:13" s="18" customFormat="1" ht="21" customHeight="1">
      <c r="A44" s="19"/>
      <c r="B44" s="11">
        <f>IF($D44&lt;&gt;"",MAX($B$12:$B43)+1,"")</f>
        <v>5</v>
      </c>
      <c r="C44" s="143"/>
      <c r="D44" s="19" t="s">
        <v>396</v>
      </c>
      <c r="E44" s="19"/>
      <c r="F44" s="19"/>
      <c r="G44" s="39"/>
      <c r="H44" s="23"/>
      <c r="I44" s="19"/>
      <c r="J44" s="33"/>
    </row>
    <row r="45" spans="1:13" s="18" customFormat="1" ht="21" customHeight="1">
      <c r="A45" s="19"/>
      <c r="B45" s="11"/>
      <c r="C45" s="143"/>
      <c r="D45" s="418" t="s">
        <v>1791</v>
      </c>
      <c r="E45" s="418"/>
      <c r="F45" s="418"/>
      <c r="G45" s="39"/>
      <c r="H45" s="23"/>
      <c r="I45" s="19"/>
      <c r="J45" s="33"/>
    </row>
    <row r="46" spans="1:13" s="18" customFormat="1" ht="15.6" customHeight="1">
      <c r="A46" s="19"/>
      <c r="B46" s="25"/>
      <c r="C46" s="143"/>
      <c r="D46" s="139" t="s">
        <v>1761</v>
      </c>
      <c r="E46" s="19"/>
      <c r="F46" s="19"/>
      <c r="G46" s="20"/>
      <c r="H46" s="204" t="s">
        <v>1760</v>
      </c>
      <c r="I46" s="19"/>
      <c r="J46" s="33"/>
    </row>
    <row r="47" spans="1:13" s="18" customFormat="1" ht="12" customHeight="1">
      <c r="A47" s="19"/>
      <c r="B47" s="25"/>
      <c r="C47" s="143"/>
      <c r="D47" s="140" t="s">
        <v>1759</v>
      </c>
      <c r="E47" s="141"/>
      <c r="F47" s="19"/>
      <c r="G47" s="20"/>
      <c r="H47" s="23"/>
      <c r="I47" s="19"/>
      <c r="J47" s="33"/>
    </row>
    <row r="48" spans="1:13" s="18" customFormat="1" ht="12" customHeight="1">
      <c r="A48" s="19"/>
      <c r="B48" s="25"/>
      <c r="C48" s="143"/>
      <c r="D48" s="139" t="s">
        <v>1753</v>
      </c>
      <c r="E48" s="176"/>
      <c r="F48" s="19"/>
      <c r="G48" s="20"/>
      <c r="H48" s="23"/>
      <c r="I48" s="19"/>
      <c r="J48" s="33"/>
    </row>
    <row r="49" spans="1:13" s="18" customFormat="1" ht="21" customHeight="1">
      <c r="A49" s="207"/>
      <c r="B49" s="11"/>
      <c r="C49" s="143"/>
      <c r="D49" s="28" t="s">
        <v>234</v>
      </c>
      <c r="E49" s="34"/>
      <c r="F49" s="28" t="s">
        <v>1781</v>
      </c>
      <c r="G49" s="29" t="s">
        <v>245</v>
      </c>
      <c r="H49" s="30" t="s">
        <v>244</v>
      </c>
      <c r="I49" s="28" t="s">
        <v>4</v>
      </c>
      <c r="J49" s="33"/>
      <c r="K49" s="33" t="s">
        <v>253</v>
      </c>
      <c r="L49" s="18" t="s">
        <v>254</v>
      </c>
    </row>
    <row r="50" spans="1:13" s="18" customFormat="1" ht="21" customHeight="1">
      <c r="A50" s="209" t="str">
        <f>IF(COUNTIF($D$50:$D61,D50)&gt;=2,"重複","")</f>
        <v/>
      </c>
      <c r="B50" s="11" t="str">
        <f>IF($D50&lt;&gt;"",MAX($B$12:$B49)+1,"")</f>
        <v/>
      </c>
      <c r="C50" s="155" t="str">
        <f>IF($D50&lt;&gt;"",MAX($C$12:$C49)+1,"")</f>
        <v/>
      </c>
      <c r="D50" s="191"/>
      <c r="E50" s="130"/>
      <c r="F50" s="38" t="str">
        <f>IFERROR(VLOOKUP($D50,'シート3-1'!A:K,2,FALSE),"")</f>
        <v/>
      </c>
      <c r="G50" s="38" t="str">
        <f>IFERROR(VLOOKUP($D50,'シート3-1'!A:K,4,FALSE),"")</f>
        <v/>
      </c>
      <c r="H50" s="180" t="str">
        <f>IFERROR(VLOOKUP($D50,'シート3-1'!A:K,8,FALSE),"")</f>
        <v/>
      </c>
      <c r="I50" s="181" t="str">
        <f>IFERROR(VLOOKUP($D50,'シート3-1'!A:K,10,FALSE),"")</f>
        <v/>
      </c>
      <c r="J50" s="128" t="str">
        <f>IFERROR(IF($K50&gt;$L50,"この主催団体の申請上限は"&amp;$L50&amp;"単位までです",""),"")</f>
        <v/>
      </c>
      <c r="K50" s="18">
        <f t="shared" ref="K50:K61" si="2">SUMIF($F$50:$F$61,F50,$I$50:$I$61)</f>
        <v>0</v>
      </c>
      <c r="L50" s="18" t="e">
        <f>VLOOKUP(D50,'シート3-1'!$A:$K,11,FALSE)</f>
        <v>#N/A</v>
      </c>
      <c r="M50" s="129"/>
    </row>
    <row r="51" spans="1:13" s="18" customFormat="1" ht="21" customHeight="1">
      <c r="A51" s="209" t="str">
        <f>IF(COUNTIF($D$50:$D62,D51)&gt;=2,"重複","")</f>
        <v/>
      </c>
      <c r="B51" s="11" t="str">
        <f>IF($D51&lt;&gt;"",MAX($B$12:$B50)+1,"")</f>
        <v/>
      </c>
      <c r="C51" s="155" t="str">
        <f>IF($D51&lt;&gt;"",MAX($C$12:$C50)+1,"")</f>
        <v/>
      </c>
      <c r="D51" s="211"/>
      <c r="E51" s="130"/>
      <c r="F51" s="38" t="str">
        <f>IFERROR(VLOOKUP($D51,'シート3-1'!A:K,2,FALSE),"")</f>
        <v/>
      </c>
      <c r="G51" s="38" t="str">
        <f>IFERROR(VLOOKUP($D51,'シート3-1'!A:K,4,FALSE),"")</f>
        <v/>
      </c>
      <c r="H51" s="180" t="str">
        <f>IFERROR(VLOOKUP($D51,'シート3-1'!A:K,8,FALSE),"")</f>
        <v/>
      </c>
      <c r="I51" s="181" t="str">
        <f>IFERROR(VLOOKUP($D51,'シート3-1'!A:K,10,FALSE),"")</f>
        <v/>
      </c>
      <c r="J51" s="128" t="str">
        <f t="shared" ref="J51:J61" si="3">IFERROR(IF($K51&gt;$L51,"この主催団体の申請上限は"&amp;$L51&amp;"単位までです",""),"")</f>
        <v/>
      </c>
      <c r="K51" s="18">
        <f t="shared" si="2"/>
        <v>0</v>
      </c>
      <c r="L51" s="18" t="e">
        <f>VLOOKUP(D51,'シート3-1'!$A:$K,11,FALSE)</f>
        <v>#N/A</v>
      </c>
      <c r="M51" s="129"/>
    </row>
    <row r="52" spans="1:13" s="18" customFormat="1" ht="21" customHeight="1">
      <c r="A52" s="209" t="str">
        <f>IF(COUNTIF($D$50:$D63,D52)&gt;=2,"重複","")</f>
        <v/>
      </c>
      <c r="B52" s="11" t="str">
        <f>IF($D52&lt;&gt;"",MAX($B$12:$B51)+1,"")</f>
        <v/>
      </c>
      <c r="C52" s="155" t="str">
        <f>IF($D52&lt;&gt;"",MAX($C$12:$C51)+1,"")</f>
        <v/>
      </c>
      <c r="D52" s="211"/>
      <c r="E52" s="130"/>
      <c r="F52" s="38" t="str">
        <f>IFERROR(VLOOKUP($D52,'シート3-1'!A:K,2,FALSE),"")</f>
        <v/>
      </c>
      <c r="G52" s="38" t="str">
        <f>IFERROR(VLOOKUP($D52,'シート3-1'!A:K,4,FALSE),"")</f>
        <v/>
      </c>
      <c r="H52" s="180" t="str">
        <f>IFERROR(VLOOKUP($D52,'シート3-1'!A:K,8,FALSE),"")</f>
        <v/>
      </c>
      <c r="I52" s="181" t="str">
        <f>IFERROR(VLOOKUP($D52,'シート3-1'!A:K,10,FALSE),"")</f>
        <v/>
      </c>
      <c r="J52" s="128" t="str">
        <f t="shared" si="3"/>
        <v/>
      </c>
      <c r="K52" s="18">
        <f t="shared" si="2"/>
        <v>0</v>
      </c>
      <c r="L52" s="18" t="e">
        <f>VLOOKUP(D52,'シート3-1'!$A:$K,11,FALSE)</f>
        <v>#N/A</v>
      </c>
      <c r="M52" s="129"/>
    </row>
    <row r="53" spans="1:13" s="18" customFormat="1" ht="21" customHeight="1">
      <c r="A53" s="209" t="str">
        <f>IF(COUNTIF($D$50:$D64,D53)&gt;=2,"重複","")</f>
        <v/>
      </c>
      <c r="B53" s="11" t="str">
        <f>IF($D53&lt;&gt;"",MAX($B$12:$B52)+1,"")</f>
        <v/>
      </c>
      <c r="C53" s="155" t="str">
        <f>IF($D53&lt;&gt;"",MAX($C$12:$C52)+1,"")</f>
        <v/>
      </c>
      <c r="D53" s="211"/>
      <c r="E53" s="130"/>
      <c r="F53" s="38" t="str">
        <f>IFERROR(VLOOKUP($D53,'シート3-1'!A:K,2,FALSE),"")</f>
        <v/>
      </c>
      <c r="G53" s="38" t="str">
        <f>IFERROR(VLOOKUP($D53,'シート3-1'!A:K,4,FALSE),"")</f>
        <v/>
      </c>
      <c r="H53" s="180" t="str">
        <f>IFERROR(VLOOKUP($D53,'シート3-1'!A:K,8,FALSE),"")</f>
        <v/>
      </c>
      <c r="I53" s="181" t="str">
        <f>IFERROR(VLOOKUP($D53,'シート3-1'!A:K,10,FALSE),"")</f>
        <v/>
      </c>
      <c r="J53" s="128" t="str">
        <f t="shared" si="3"/>
        <v/>
      </c>
      <c r="K53" s="18">
        <f t="shared" si="2"/>
        <v>0</v>
      </c>
      <c r="L53" s="18" t="e">
        <f>VLOOKUP(D53,'シート3-1'!$A:$K,11,FALSE)</f>
        <v>#N/A</v>
      </c>
      <c r="M53" s="20"/>
    </row>
    <row r="54" spans="1:13" s="18" customFormat="1" ht="21" customHeight="1">
      <c r="A54" s="209" t="str">
        <f>IF(COUNTIF($D$50:$D65,D54)&gt;=2,"重複","")</f>
        <v/>
      </c>
      <c r="B54" s="11" t="str">
        <f>IF($D54&lt;&gt;"",MAX($B$12:$B53)+1,"")</f>
        <v/>
      </c>
      <c r="C54" s="155" t="str">
        <f>IF($D54&lt;&gt;"",MAX($C$12:$C53)+1,"")</f>
        <v/>
      </c>
      <c r="D54" s="211"/>
      <c r="E54" s="130"/>
      <c r="F54" s="38" t="str">
        <f>IFERROR(VLOOKUP($D54,'シート3-1'!A:K,2,FALSE),"")</f>
        <v/>
      </c>
      <c r="G54" s="38" t="str">
        <f>IFERROR(VLOOKUP($D54,'シート3-1'!A:K,4,FALSE),"")</f>
        <v/>
      </c>
      <c r="H54" s="180" t="str">
        <f>IFERROR(VLOOKUP($D54,'シート3-1'!A:K,8,FALSE),"")</f>
        <v/>
      </c>
      <c r="I54" s="181" t="str">
        <f>IFERROR(VLOOKUP($D54,'シート3-1'!A:K,10,FALSE),"")</f>
        <v/>
      </c>
      <c r="J54" s="128" t="str">
        <f t="shared" si="3"/>
        <v/>
      </c>
      <c r="K54" s="18">
        <f t="shared" si="2"/>
        <v>0</v>
      </c>
      <c r="L54" s="18" t="e">
        <f>VLOOKUP(D54,'シート3-1'!$A:$K,11,FALSE)</f>
        <v>#N/A</v>
      </c>
    </row>
    <row r="55" spans="1:13" s="18" customFormat="1" ht="21" customHeight="1">
      <c r="A55" s="209" t="str">
        <f>IF(COUNTIF($D$50:$D66,D55)&gt;=2,"重複","")</f>
        <v/>
      </c>
      <c r="B55" s="11" t="str">
        <f>IF($D55&lt;&gt;"",MAX($B$12:$B54)+1,"")</f>
        <v/>
      </c>
      <c r="C55" s="155" t="str">
        <f>IF($D55&lt;&gt;"",MAX($C$12:$C54)+1,"")</f>
        <v/>
      </c>
      <c r="D55" s="211"/>
      <c r="E55" s="130"/>
      <c r="F55" s="38" t="str">
        <f>IFERROR(VLOOKUP($D55,'シート3-1'!A:K,2,FALSE),"")</f>
        <v/>
      </c>
      <c r="G55" s="38" t="str">
        <f>IFERROR(VLOOKUP($D55,'シート3-1'!A:K,4,FALSE),"")</f>
        <v/>
      </c>
      <c r="H55" s="180" t="str">
        <f>IFERROR(VLOOKUP($D55,'シート3-1'!A:K,8,FALSE),"")</f>
        <v/>
      </c>
      <c r="I55" s="181" t="str">
        <f>IFERROR(VLOOKUP($D55,'シート3-1'!A:K,10,FALSE),"")</f>
        <v/>
      </c>
      <c r="J55" s="128" t="str">
        <f t="shared" si="3"/>
        <v/>
      </c>
      <c r="K55" s="18">
        <f t="shared" si="2"/>
        <v>0</v>
      </c>
      <c r="L55" s="18" t="e">
        <f>VLOOKUP(D55,'シート3-1'!$A:$K,11,FALSE)</f>
        <v>#N/A</v>
      </c>
    </row>
    <row r="56" spans="1:13" s="18" customFormat="1" ht="21" customHeight="1">
      <c r="A56" s="209" t="str">
        <f>IF(COUNTIF($D$50:$D67,D56)&gt;=2,"重複","")</f>
        <v/>
      </c>
      <c r="B56" s="11" t="str">
        <f>IF($D56&lt;&gt;"",MAX($B$12:$B55)+1,"")</f>
        <v/>
      </c>
      <c r="C56" s="155" t="str">
        <f>IF($D56&lt;&gt;"",MAX($C$12:$C55)+1,"")</f>
        <v/>
      </c>
      <c r="D56" s="211"/>
      <c r="E56" s="130"/>
      <c r="F56" s="38" t="str">
        <f>IFERROR(VLOOKUP($D56,'シート3-1'!A:K,2,FALSE),"")</f>
        <v/>
      </c>
      <c r="G56" s="38" t="str">
        <f>IFERROR(VLOOKUP($D56,'シート3-1'!A:K,4,FALSE),"")</f>
        <v/>
      </c>
      <c r="H56" s="180" t="str">
        <f>IFERROR(VLOOKUP($D56,'シート3-1'!A:K,8,FALSE),"")</f>
        <v/>
      </c>
      <c r="I56" s="181" t="str">
        <f>IFERROR(VLOOKUP($D56,'シート3-1'!A:K,10,FALSE),"")</f>
        <v/>
      </c>
      <c r="J56" s="128" t="str">
        <f t="shared" si="3"/>
        <v/>
      </c>
      <c r="K56" s="18">
        <f t="shared" si="2"/>
        <v>0</v>
      </c>
      <c r="L56" s="18" t="e">
        <f>VLOOKUP(D56,'シート3-1'!$A:$K,11,FALSE)</f>
        <v>#N/A</v>
      </c>
    </row>
    <row r="57" spans="1:13" s="18" customFormat="1" ht="21" customHeight="1">
      <c r="A57" s="209" t="str">
        <f>IF(COUNTIF($D$50:$D68,D57)&gt;=2,"重複","")</f>
        <v/>
      </c>
      <c r="B57" s="11" t="str">
        <f>IF($D57&lt;&gt;"",MAX($B$12:$B56)+1,"")</f>
        <v/>
      </c>
      <c r="C57" s="155" t="str">
        <f>IF($D57&lt;&gt;"",MAX($C$12:$C56)+1,"")</f>
        <v/>
      </c>
      <c r="D57" s="211"/>
      <c r="E57" s="130"/>
      <c r="F57" s="38" t="str">
        <f>IFERROR(VLOOKUP($D57,'シート3-1'!A:K,2,FALSE),"")</f>
        <v/>
      </c>
      <c r="G57" s="38" t="str">
        <f>IFERROR(VLOOKUP($D57,'シート3-1'!A:K,4,FALSE),"")</f>
        <v/>
      </c>
      <c r="H57" s="180" t="str">
        <f>IFERROR(VLOOKUP($D57,'シート3-1'!A:K,8,FALSE),"")</f>
        <v/>
      </c>
      <c r="I57" s="181" t="str">
        <f>IFERROR(VLOOKUP($D57,'シート3-1'!A:K,10,FALSE),"")</f>
        <v/>
      </c>
      <c r="J57" s="128" t="str">
        <f t="shared" si="3"/>
        <v/>
      </c>
      <c r="K57" s="18">
        <f t="shared" si="2"/>
        <v>0</v>
      </c>
      <c r="L57" s="18" t="e">
        <f>VLOOKUP(D57,'シート3-1'!$A:$K,11,FALSE)</f>
        <v>#N/A</v>
      </c>
    </row>
    <row r="58" spans="1:13" s="18" customFormat="1" ht="21" customHeight="1">
      <c r="A58" s="209" t="str">
        <f>IF(COUNTIF($D$50:$D69,D58)&gt;=2,"重複","")</f>
        <v/>
      </c>
      <c r="B58" s="11" t="str">
        <f>IF($D58&lt;&gt;"",MAX($B$12:$B57)+1,"")</f>
        <v/>
      </c>
      <c r="C58" s="155" t="str">
        <f>IF($D58&lt;&gt;"",MAX($C$12:$C57)+1,"")</f>
        <v/>
      </c>
      <c r="D58" s="191"/>
      <c r="E58" s="130"/>
      <c r="F58" s="38" t="str">
        <f>IFERROR(VLOOKUP($D58,'シート3-1'!A:K,2,FALSE),"")</f>
        <v/>
      </c>
      <c r="G58" s="38" t="str">
        <f>IFERROR(VLOOKUP($D58,'シート3-1'!A:K,4,FALSE),"")</f>
        <v/>
      </c>
      <c r="H58" s="180" t="str">
        <f>IFERROR(VLOOKUP($D58,'シート3-1'!A:K,8,FALSE),"")</f>
        <v/>
      </c>
      <c r="I58" s="181" t="str">
        <f>IFERROR(VLOOKUP($D58,'シート3-1'!A:K,10,FALSE),"")</f>
        <v/>
      </c>
      <c r="J58" s="128" t="str">
        <f t="shared" si="3"/>
        <v/>
      </c>
      <c r="K58" s="18">
        <f t="shared" si="2"/>
        <v>0</v>
      </c>
      <c r="L58" s="18" t="e">
        <f>VLOOKUP(D58,'シート3-1'!$A:$K,11,FALSE)</f>
        <v>#N/A</v>
      </c>
    </row>
    <row r="59" spans="1:13" s="18" customFormat="1" ht="21" customHeight="1">
      <c r="A59" s="209" t="str">
        <f>IF(COUNTIF($D$50:$D70,D59)&gt;=2,"重複","")</f>
        <v/>
      </c>
      <c r="B59" s="11" t="str">
        <f>IF($D59&lt;&gt;"",MAX($B$12:$B58)+1,"")</f>
        <v/>
      </c>
      <c r="C59" s="155" t="str">
        <f>IF($D59&lt;&gt;"",MAX($C$12:$C58)+1,"")</f>
        <v/>
      </c>
      <c r="D59" s="191"/>
      <c r="E59" s="130"/>
      <c r="F59" s="38" t="str">
        <f>IFERROR(VLOOKUP($D59,'シート3-1'!A:K,2,FALSE),"")</f>
        <v/>
      </c>
      <c r="G59" s="38" t="str">
        <f>IFERROR(VLOOKUP($D59,'シート3-1'!A:K,4,FALSE),"")</f>
        <v/>
      </c>
      <c r="H59" s="180" t="str">
        <f>IFERROR(VLOOKUP($D59,'シート3-1'!A:K,8,FALSE),"")</f>
        <v/>
      </c>
      <c r="I59" s="181" t="str">
        <f>IFERROR(VLOOKUP($D59,'シート3-1'!A:K,10,FALSE),"")</f>
        <v/>
      </c>
      <c r="J59" s="128" t="str">
        <f t="shared" si="3"/>
        <v/>
      </c>
      <c r="K59" s="18">
        <f t="shared" si="2"/>
        <v>0</v>
      </c>
      <c r="L59" s="18" t="e">
        <f>VLOOKUP(D59,'シート3-1'!$A:$K,11,FALSE)</f>
        <v>#N/A</v>
      </c>
    </row>
    <row r="60" spans="1:13" s="18" customFormat="1" ht="21" customHeight="1">
      <c r="A60" s="209" t="str">
        <f>IF(COUNTIF($D$50:$D71,D60)&gt;=2,"重複","")</f>
        <v/>
      </c>
      <c r="B60" s="11" t="str">
        <f>IF($D60&lt;&gt;"",MAX($B$12:$B59)+1,"")</f>
        <v/>
      </c>
      <c r="C60" s="155" t="str">
        <f>IF($D60&lt;&gt;"",MAX($C$12:$C59)+1,"")</f>
        <v/>
      </c>
      <c r="D60" s="191"/>
      <c r="E60" s="130"/>
      <c r="F60" s="38" t="str">
        <f>IFERROR(VLOOKUP($D60,'シート3-1'!A:K,2,FALSE),"")</f>
        <v/>
      </c>
      <c r="G60" s="38" t="str">
        <f>IFERROR(VLOOKUP($D60,'シート3-1'!A:K,4,FALSE),"")</f>
        <v/>
      </c>
      <c r="H60" s="180" t="str">
        <f>IFERROR(VLOOKUP($D60,'シート3-1'!A:K,8,FALSE),"")</f>
        <v/>
      </c>
      <c r="I60" s="181" t="str">
        <f>IFERROR(VLOOKUP($D60,'シート3-1'!A:K,10,FALSE),"")</f>
        <v/>
      </c>
      <c r="J60" s="128" t="str">
        <f t="shared" si="3"/>
        <v/>
      </c>
      <c r="K60" s="18">
        <f t="shared" si="2"/>
        <v>0</v>
      </c>
      <c r="L60" s="18" t="e">
        <f>VLOOKUP(D60,'シート3-1'!$A:$K,11,FALSE)</f>
        <v>#N/A</v>
      </c>
    </row>
    <row r="61" spans="1:13" s="18" customFormat="1" ht="21" customHeight="1">
      <c r="A61" s="209" t="str">
        <f>IF(COUNTIF($D$50:$D72,D61)&gt;=2,"重複","")</f>
        <v/>
      </c>
      <c r="B61" s="11" t="str">
        <f>IF($D61&lt;&gt;"",MAX($B$12:$B60)+1,"")</f>
        <v/>
      </c>
      <c r="C61" s="155" t="str">
        <f>IF($D61&lt;&gt;"",MAX($C$12:$C60)+1,"")</f>
        <v/>
      </c>
      <c r="D61" s="191"/>
      <c r="E61" s="130"/>
      <c r="F61" s="38" t="str">
        <f>IFERROR(VLOOKUP($D61,'シート3-1'!A:K,2,FALSE),"")</f>
        <v/>
      </c>
      <c r="G61" s="38" t="str">
        <f>IFERROR(VLOOKUP($D61,'シート3-1'!A:K,4,FALSE),"")</f>
        <v/>
      </c>
      <c r="H61" s="180" t="str">
        <f>IFERROR(VLOOKUP($D61,'シート3-1'!A:K,8,FALSE),"")</f>
        <v/>
      </c>
      <c r="I61" s="181" t="str">
        <f>IFERROR(VLOOKUP($D61,'シート3-1'!A:K,10,FALSE),"")</f>
        <v/>
      </c>
      <c r="J61" s="128" t="str">
        <f t="shared" si="3"/>
        <v/>
      </c>
      <c r="K61" s="18">
        <f t="shared" si="2"/>
        <v>0</v>
      </c>
      <c r="L61" s="18" t="e">
        <f>VLOOKUP(D61,'シート3-1'!$A:$K,11,FALSE)</f>
        <v>#N/A</v>
      </c>
    </row>
    <row r="62" spans="1:13" s="18" customFormat="1" ht="21" customHeight="1">
      <c r="A62" s="154"/>
      <c r="B62" s="11">
        <f>IF($D62&lt;&gt;"",MAX($B$12:$B61)+1,"")</f>
        <v>6</v>
      </c>
      <c r="C62" s="143"/>
      <c r="D62" s="19" t="s">
        <v>396</v>
      </c>
      <c r="E62" s="19"/>
      <c r="F62" s="19"/>
      <c r="G62" s="39"/>
      <c r="H62" s="100" t="str">
        <f>IF($I$62&gt;0,"小計","")</f>
        <v/>
      </c>
      <c r="I62" s="32">
        <f>SUM(I50:I61)</f>
        <v>0</v>
      </c>
      <c r="J62" s="198"/>
    </row>
    <row r="63" spans="1:13" s="18" customFormat="1" ht="21" customHeight="1">
      <c r="A63" s="19"/>
      <c r="B63" s="11">
        <f>IF($D63&lt;&gt;"",MAX($B$12:$B62)+1,"")</f>
        <v>7</v>
      </c>
      <c r="C63" s="143"/>
      <c r="D63" s="19" t="s">
        <v>396</v>
      </c>
      <c r="E63" s="19"/>
      <c r="F63" s="19"/>
      <c r="G63" s="39"/>
      <c r="H63" s="23"/>
      <c r="I63" s="19"/>
      <c r="J63" s="33"/>
    </row>
    <row r="64" spans="1:13" s="18" customFormat="1" ht="21" customHeight="1">
      <c r="A64" s="19"/>
      <c r="B64" s="11"/>
      <c r="C64" s="143"/>
      <c r="D64" s="418" t="s">
        <v>1793</v>
      </c>
      <c r="E64" s="418"/>
      <c r="F64" s="418"/>
      <c r="G64" s="418"/>
      <c r="H64" s="210"/>
      <c r="I64" s="19"/>
      <c r="J64" s="33"/>
    </row>
    <row r="65" spans="1:13" s="18" customFormat="1" ht="19.149999999999999" customHeight="1">
      <c r="A65" s="19"/>
      <c r="B65" s="25"/>
      <c r="C65" s="143"/>
      <c r="D65" s="139" t="s">
        <v>1762</v>
      </c>
      <c r="E65" s="19"/>
      <c r="F65" s="19"/>
      <c r="G65" s="20"/>
      <c r="H65" s="204" t="s">
        <v>1760</v>
      </c>
      <c r="I65" s="19"/>
      <c r="J65" s="33"/>
    </row>
    <row r="66" spans="1:13" s="18" customFormat="1" ht="14.45" customHeight="1">
      <c r="A66" s="19"/>
      <c r="B66" s="25"/>
      <c r="C66" s="143"/>
      <c r="D66" s="140" t="s">
        <v>1759</v>
      </c>
      <c r="E66" s="141"/>
      <c r="F66" s="19"/>
      <c r="G66" s="20"/>
      <c r="H66" s="23"/>
      <c r="I66" s="19"/>
      <c r="J66" s="33"/>
    </row>
    <row r="67" spans="1:13" s="18" customFormat="1" ht="21" customHeight="1">
      <c r="A67" s="207"/>
      <c r="B67" s="11"/>
      <c r="C67" s="143"/>
      <c r="D67" s="28" t="s">
        <v>234</v>
      </c>
      <c r="E67" s="45"/>
      <c r="F67" s="28" t="s">
        <v>100</v>
      </c>
      <c r="G67" s="29" t="s">
        <v>378</v>
      </c>
      <c r="H67" s="35" t="s">
        <v>381</v>
      </c>
      <c r="I67" s="28" t="s">
        <v>4</v>
      </c>
      <c r="J67" s="33"/>
      <c r="K67" s="33"/>
    </row>
    <row r="68" spans="1:13" s="26" customFormat="1" ht="21" customHeight="1">
      <c r="A68" s="209" t="str">
        <f>IF(COUNTIF($D$68:$D82,D68)&gt;=2,"重複","")</f>
        <v/>
      </c>
      <c r="B68" s="11" t="str">
        <f>IF($D68&lt;&gt;"",MAX($B$12:$B67)+1,"")</f>
        <v/>
      </c>
      <c r="C68" s="155" t="str">
        <f>IF($D68&lt;&gt;"",MAX($C$12:$C67)+1,"")</f>
        <v/>
      </c>
      <c r="D68" s="301"/>
      <c r="E68" s="31"/>
      <c r="F68" s="38" t="str">
        <f>IFERROR(VLOOKUP($D68,'シート3-2'!A:H,3,FALSE),"")</f>
        <v/>
      </c>
      <c r="G68" s="38" t="str">
        <f>IFERROR(VLOOKUP($D68,'シート3-2'!A:H,6,FALSE),"")</f>
        <v/>
      </c>
      <c r="H68" s="182"/>
      <c r="I68" s="181" t="str">
        <f>IFERROR(VLOOKUP($D68,'シート3-2'!A:H,8,FALSE),"")</f>
        <v/>
      </c>
      <c r="J68" s="128" t="str">
        <f>IFERROR(IF(K68&gt;L68,"超過",""),"")</f>
        <v/>
      </c>
      <c r="M68" s="129"/>
    </row>
    <row r="69" spans="1:13" s="18" customFormat="1" ht="21" customHeight="1">
      <c r="A69" s="209" t="str">
        <f>IF(COUNTIF($D$68:$D83,D69)&gt;=2,"重複","")</f>
        <v/>
      </c>
      <c r="B69" s="11" t="str">
        <f>IF($D69&lt;&gt;"",MAX($B$12:$B68)+1,"")</f>
        <v/>
      </c>
      <c r="C69" s="155" t="str">
        <f>IF($D69&lt;&gt;"",MAX($C$12:$C68)+1,"")</f>
        <v/>
      </c>
      <c r="D69" s="192"/>
      <c r="E69" s="31"/>
      <c r="F69" s="38" t="str">
        <f>IFERROR(VLOOKUP($D69,'シート3-2'!A:H,3,FALSE),"")</f>
        <v/>
      </c>
      <c r="G69" s="38" t="str">
        <f>IFERROR(VLOOKUP($D69,'シート3-2'!A:H,6,FALSE),"")</f>
        <v/>
      </c>
      <c r="H69" s="182"/>
      <c r="I69" s="181" t="str">
        <f>IFERROR(VLOOKUP($D69,'シート3-2'!A:H,8,FALSE),"")</f>
        <v/>
      </c>
      <c r="J69" s="128"/>
      <c r="M69" s="129"/>
    </row>
    <row r="70" spans="1:13" s="18" customFormat="1" ht="21" customHeight="1">
      <c r="A70" s="209" t="str">
        <f>IF(COUNTIF($D$68:$D84,D70)&gt;=2,"重複","")</f>
        <v/>
      </c>
      <c r="B70" s="11" t="str">
        <f>IF($D70&lt;&gt;"",MAX($B$12:$B69)+1,"")</f>
        <v/>
      </c>
      <c r="C70" s="155" t="str">
        <f>IF($D70&lt;&gt;"",MAX($C$12:$C69)+1,"")</f>
        <v/>
      </c>
      <c r="D70" s="192"/>
      <c r="E70" s="31"/>
      <c r="F70" s="38" t="str">
        <f>IFERROR(VLOOKUP($D70,'シート3-2'!A:H,3,FALSE),"")</f>
        <v/>
      </c>
      <c r="G70" s="38" t="str">
        <f>IFERROR(VLOOKUP($D70,'シート3-2'!A:H,6,FALSE),"")</f>
        <v/>
      </c>
      <c r="H70" s="182"/>
      <c r="I70" s="181" t="str">
        <f>IFERROR(VLOOKUP($D70,'シート3-2'!A:H,8,FALSE),"")</f>
        <v/>
      </c>
      <c r="J70" s="128"/>
      <c r="M70" s="129"/>
    </row>
    <row r="71" spans="1:13" s="18" customFormat="1" ht="21" customHeight="1">
      <c r="A71" s="209" t="str">
        <f>IF(COUNTIF($D$68:$D85,D71)&gt;=2,"重複","")</f>
        <v/>
      </c>
      <c r="B71" s="11" t="str">
        <f>IF($D71&lt;&gt;"",MAX($B$12:$B70)+1,"")</f>
        <v/>
      </c>
      <c r="C71" s="155" t="str">
        <f>IF($D71&lt;&gt;"",MAX($C$12:$C70)+1,"")</f>
        <v/>
      </c>
      <c r="D71" s="192"/>
      <c r="E71" s="31"/>
      <c r="F71" s="38" t="str">
        <f>IFERROR(VLOOKUP($D71,'シート3-2'!A:H,3,FALSE),"")</f>
        <v/>
      </c>
      <c r="G71" s="38" t="str">
        <f>IFERROR(VLOOKUP($D71,'シート3-2'!A:H,6,FALSE),"")</f>
        <v/>
      </c>
      <c r="H71" s="182"/>
      <c r="I71" s="181" t="str">
        <f>IFERROR(VLOOKUP($D71,'シート3-2'!A:H,8,FALSE),"")</f>
        <v/>
      </c>
      <c r="J71" s="128"/>
      <c r="M71" s="20"/>
    </row>
    <row r="72" spans="1:13" s="18" customFormat="1" ht="21" customHeight="1">
      <c r="A72" s="209" t="str">
        <f>IF(COUNTIF($D$68:$D86,D72)&gt;=2,"重複","")</f>
        <v/>
      </c>
      <c r="B72" s="11" t="str">
        <f>IF($D72&lt;&gt;"",MAX($B$12:$B71)+1,"")</f>
        <v/>
      </c>
      <c r="C72" s="155" t="str">
        <f>IF($D72&lt;&gt;"",MAX($C$12:$C71)+1,"")</f>
        <v/>
      </c>
      <c r="D72" s="192"/>
      <c r="E72" s="31"/>
      <c r="F72" s="38" t="str">
        <f>IFERROR(VLOOKUP($D72,'シート3-2'!A:H,3,FALSE),"")</f>
        <v/>
      </c>
      <c r="G72" s="38" t="str">
        <f>IFERROR(VLOOKUP($D72,'シート3-2'!A:H,6,FALSE),"")</f>
        <v/>
      </c>
      <c r="H72" s="182"/>
      <c r="I72" s="181" t="str">
        <f>IFERROR(VLOOKUP($D72,'シート3-2'!A:H,8,FALSE),"")</f>
        <v/>
      </c>
      <c r="J72" s="128"/>
      <c r="M72" s="26"/>
    </row>
    <row r="73" spans="1:13" s="18" customFormat="1" ht="21" customHeight="1">
      <c r="A73" s="209" t="str">
        <f>IF(COUNTIF($D$68:$D87,D73)&gt;=2,"重複","")</f>
        <v/>
      </c>
      <c r="B73" s="11" t="str">
        <f>IF($D73&lt;&gt;"",MAX($B$12:$B72)+1,"")</f>
        <v/>
      </c>
      <c r="C73" s="155" t="str">
        <f>IF($D73&lt;&gt;"",MAX($C$12:$C72)+1,"")</f>
        <v/>
      </c>
      <c r="D73" s="192"/>
      <c r="E73" s="31"/>
      <c r="F73" s="38" t="str">
        <f>IFERROR(VLOOKUP($D73,'シート3-2'!A:H,3,FALSE),"")</f>
        <v/>
      </c>
      <c r="G73" s="38" t="str">
        <f>IFERROR(VLOOKUP($D73,'シート3-2'!A:H,6,FALSE),"")</f>
        <v/>
      </c>
      <c r="H73" s="182"/>
      <c r="I73" s="181" t="str">
        <f>IFERROR(VLOOKUP($D73,'シート3-2'!A:H,8,FALSE),"")</f>
        <v/>
      </c>
      <c r="J73" s="128"/>
      <c r="M73" s="26"/>
    </row>
    <row r="74" spans="1:13" s="18" customFormat="1" ht="21" customHeight="1">
      <c r="A74" s="209" t="str">
        <f>IF(COUNTIF($D$68:$D88,D74)&gt;=2,"重複","")</f>
        <v/>
      </c>
      <c r="B74" s="11" t="str">
        <f>IF($D74&lt;&gt;"",MAX($B$12:$B73)+1,"")</f>
        <v/>
      </c>
      <c r="C74" s="155" t="str">
        <f>IF($D74&lt;&gt;"",MAX($C$12:$C73)+1,"")</f>
        <v/>
      </c>
      <c r="D74" s="192"/>
      <c r="E74" s="31"/>
      <c r="F74" s="38" t="str">
        <f>IFERROR(VLOOKUP($D74,'シート3-2'!A:H,3,FALSE),"")</f>
        <v/>
      </c>
      <c r="G74" s="38" t="str">
        <f>IFERROR(VLOOKUP($D74,'シート3-2'!A:H,6,FALSE),"")</f>
        <v/>
      </c>
      <c r="H74" s="182"/>
      <c r="I74" s="181" t="str">
        <f>IFERROR(VLOOKUP($D74,'シート3-2'!A:H,8,FALSE),"")</f>
        <v/>
      </c>
      <c r="J74" s="128"/>
    </row>
    <row r="75" spans="1:13" s="18" customFormat="1" ht="21" customHeight="1">
      <c r="A75" s="209" t="str">
        <f>IF(COUNTIF($D$68:$D89,D75)&gt;=2,"重複","")</f>
        <v/>
      </c>
      <c r="B75" s="11" t="str">
        <f>IF($D75&lt;&gt;"",MAX($B$12:$B74)+1,"")</f>
        <v/>
      </c>
      <c r="C75" s="155" t="str">
        <f>IF($D75&lt;&gt;"",MAX($C$12:$C74)+1,"")</f>
        <v/>
      </c>
      <c r="D75" s="192"/>
      <c r="E75" s="31"/>
      <c r="F75" s="38" t="str">
        <f>IFERROR(VLOOKUP($D75,'シート3-2'!A:H,3,FALSE),"")</f>
        <v/>
      </c>
      <c r="G75" s="38" t="str">
        <f>IFERROR(VLOOKUP($D75,'シート3-2'!A:H,6,FALSE),"")</f>
        <v/>
      </c>
      <c r="H75" s="182"/>
      <c r="I75" s="181" t="str">
        <f>IFERROR(VLOOKUP($D75,'シート3-2'!A:H,8,FALSE),"")</f>
        <v/>
      </c>
      <c r="J75" s="128"/>
    </row>
    <row r="76" spans="1:13" s="18" customFormat="1" ht="21" customHeight="1">
      <c r="A76" s="209" t="str">
        <f>IF(COUNTIF($D$68:$D90,D76)&gt;=2,"重複","")</f>
        <v/>
      </c>
      <c r="B76" s="11" t="str">
        <f>IF($D76&lt;&gt;"",MAX($B$12:$B75)+1,"")</f>
        <v/>
      </c>
      <c r="C76" s="155" t="str">
        <f>IF($D76&lt;&gt;"",MAX($C$12:$C75)+1,"")</f>
        <v/>
      </c>
      <c r="D76" s="192"/>
      <c r="E76" s="31"/>
      <c r="F76" s="38" t="str">
        <f>IFERROR(VLOOKUP($D76,'シート3-2'!A:H,3,FALSE),"")</f>
        <v/>
      </c>
      <c r="G76" s="38" t="str">
        <f>IFERROR(VLOOKUP($D76,'シート3-2'!A:H,6,FALSE),"")</f>
        <v/>
      </c>
      <c r="H76" s="182"/>
      <c r="I76" s="181" t="str">
        <f>IFERROR(VLOOKUP($D76,'シート3-2'!A:H,8,FALSE),"")</f>
        <v/>
      </c>
      <c r="J76" s="128"/>
    </row>
    <row r="77" spans="1:13" s="18" customFormat="1" ht="21" customHeight="1">
      <c r="A77" s="209" t="str">
        <f>IF(COUNTIF($D$68:$D91,D77)&gt;=2,"重複","")</f>
        <v/>
      </c>
      <c r="B77" s="11" t="str">
        <f>IF($D77&lt;&gt;"",MAX($B$12:$B76)+1,"")</f>
        <v/>
      </c>
      <c r="C77" s="155" t="str">
        <f>IF($D77&lt;&gt;"",MAX($C$12:$C76)+1,"")</f>
        <v/>
      </c>
      <c r="D77" s="192"/>
      <c r="E77" s="31"/>
      <c r="F77" s="38" t="str">
        <f>IFERROR(VLOOKUP($D77,'シート3-2'!A:H,3,FALSE),"")</f>
        <v/>
      </c>
      <c r="G77" s="38" t="str">
        <f>IFERROR(VLOOKUP($D77,'シート3-2'!A:H,6,FALSE),"")</f>
        <v/>
      </c>
      <c r="H77" s="182"/>
      <c r="I77" s="181" t="str">
        <f>IFERROR(VLOOKUP($D77,'シート3-2'!A:H,8,FALSE),"")</f>
        <v/>
      </c>
      <c r="J77" s="128"/>
    </row>
    <row r="78" spans="1:13" s="18" customFormat="1" ht="21" customHeight="1">
      <c r="A78" s="209" t="str">
        <f>IF(COUNTIF($D$68:$D92,D78)&gt;=2,"重複","")</f>
        <v/>
      </c>
      <c r="B78" s="11" t="str">
        <f>IF($D78&lt;&gt;"",MAX($B$12:$B77)+1,"")</f>
        <v/>
      </c>
      <c r="C78" s="155" t="str">
        <f>IF($D78&lt;&gt;"",MAX($C$12:$C77)+1,"")</f>
        <v/>
      </c>
      <c r="D78" s="192"/>
      <c r="E78" s="31"/>
      <c r="F78" s="38" t="str">
        <f>IFERROR(VLOOKUP($D78,'シート3-2'!A:H,3,FALSE),"")</f>
        <v/>
      </c>
      <c r="G78" s="38" t="str">
        <f>IFERROR(VLOOKUP($D78,'シート3-2'!A:H,6,FALSE),"")</f>
        <v/>
      </c>
      <c r="H78" s="182"/>
      <c r="I78" s="181" t="str">
        <f>IFERROR(VLOOKUP($D78,'シート3-2'!A:H,8,FALSE),"")</f>
        <v/>
      </c>
      <c r="J78" s="128"/>
    </row>
    <row r="79" spans="1:13" s="18" customFormat="1" ht="21" customHeight="1">
      <c r="A79" s="209" t="str">
        <f>IF(COUNTIF($D$68:$D93,D79)&gt;=2,"重複","")</f>
        <v/>
      </c>
      <c r="B79" s="11" t="str">
        <f>IF($D79&lt;&gt;"",MAX($B$12:$B78)+1,"")</f>
        <v/>
      </c>
      <c r="C79" s="155" t="str">
        <f>IF($D79&lt;&gt;"",MAX($C$12:$C78)+1,"")</f>
        <v/>
      </c>
      <c r="D79" s="192"/>
      <c r="E79" s="31"/>
      <c r="F79" s="38" t="str">
        <f>IFERROR(VLOOKUP($D79,'シート3-2'!A:H,3,FALSE),"")</f>
        <v/>
      </c>
      <c r="G79" s="38" t="str">
        <f>IFERROR(VLOOKUP($D79,'シート3-2'!A:H,6,FALSE),"")</f>
        <v/>
      </c>
      <c r="H79" s="182"/>
      <c r="I79" s="181" t="str">
        <f>IFERROR(VLOOKUP($D79,'シート3-2'!A:H,8,FALSE),"")</f>
        <v/>
      </c>
      <c r="J79" s="128"/>
    </row>
    <row r="80" spans="1:13" s="18" customFormat="1" ht="21" customHeight="1">
      <c r="A80" s="209" t="str">
        <f>IF(COUNTIF($D$68:$D94,D80)&gt;=2,"重複","")</f>
        <v/>
      </c>
      <c r="B80" s="11" t="str">
        <f>IF($D80&lt;&gt;"",MAX($B$12:$B79)+1,"")</f>
        <v/>
      </c>
      <c r="C80" s="155" t="str">
        <f>IF($D80&lt;&gt;"",MAX($C$12:$C79)+1,"")</f>
        <v/>
      </c>
      <c r="D80" s="192"/>
      <c r="E80" s="31"/>
      <c r="F80" s="38" t="str">
        <f>IFERROR(VLOOKUP($D80,'シート3-2'!A:H,3,FALSE),"")</f>
        <v/>
      </c>
      <c r="G80" s="38" t="str">
        <f>IFERROR(VLOOKUP($D80,'シート3-2'!A:H,6,FALSE),"")</f>
        <v/>
      </c>
      <c r="H80" s="182"/>
      <c r="I80" s="181" t="str">
        <f>IFERROR(VLOOKUP($D80,'シート3-2'!A:H,8,FALSE),"")</f>
        <v/>
      </c>
      <c r="J80" s="128"/>
    </row>
    <row r="81" spans="1:13" s="18" customFormat="1" ht="21" customHeight="1">
      <c r="A81" s="209" t="str">
        <f>IF(COUNTIF($D$68:$D95,D81)&gt;=2,"重複","")</f>
        <v/>
      </c>
      <c r="B81" s="11" t="str">
        <f>IF($D81&lt;&gt;"",MAX($B$12:$B80)+1,"")</f>
        <v/>
      </c>
      <c r="C81" s="155" t="str">
        <f>IF($D81&lt;&gt;"",MAX($C$12:$C80)+1,"")</f>
        <v/>
      </c>
      <c r="D81" s="192"/>
      <c r="E81" s="31"/>
      <c r="F81" s="38" t="str">
        <f>IFERROR(VLOOKUP($D81,'シート3-2'!A:H,3,FALSE),"")</f>
        <v/>
      </c>
      <c r="G81" s="38" t="str">
        <f>IFERROR(VLOOKUP($D81,'シート3-2'!A:H,6,FALSE),"")</f>
        <v/>
      </c>
      <c r="H81" s="182"/>
      <c r="I81" s="181" t="str">
        <f>IFERROR(VLOOKUP($D81,'シート3-2'!A:H,8,FALSE),"")</f>
        <v/>
      </c>
      <c r="J81" s="128"/>
    </row>
    <row r="82" spans="1:13" s="18" customFormat="1" ht="21" customHeight="1">
      <c r="A82" s="209" t="str">
        <f>IF(COUNTIF($D$68:$D96,D82)&gt;=2,"重複","")</f>
        <v/>
      </c>
      <c r="B82" s="11" t="str">
        <f>IF($D82&lt;&gt;"",MAX($B$12:$B81)+1,"")</f>
        <v/>
      </c>
      <c r="C82" s="155" t="str">
        <f>IF($D82&lt;&gt;"",MAX($C$12:$C81)+1,"")</f>
        <v/>
      </c>
      <c r="D82" s="192"/>
      <c r="E82" s="31"/>
      <c r="F82" s="38" t="str">
        <f>IFERROR(VLOOKUP($D82,'シート3-2'!A:H,3,FALSE),"")</f>
        <v/>
      </c>
      <c r="G82" s="38" t="str">
        <f>IFERROR(VLOOKUP($D82,'シート3-2'!A:H,6,FALSE),"")</f>
        <v/>
      </c>
      <c r="H82" s="182"/>
      <c r="I82" s="181" t="str">
        <f>IFERROR(VLOOKUP($D82,'シート3-2'!A:H,8,FALSE),"")</f>
        <v/>
      </c>
      <c r="J82" s="128"/>
    </row>
    <row r="83" spans="1:13" s="18" customFormat="1" ht="21" customHeight="1">
      <c r="A83" s="206"/>
      <c r="B83" s="11">
        <f>IF($D83&lt;&gt;"",MAX($B$12:$B82)+1,"")</f>
        <v>8</v>
      </c>
      <c r="C83" s="143"/>
      <c r="D83" s="19" t="s">
        <v>395</v>
      </c>
      <c r="E83" s="19" t="s">
        <v>396</v>
      </c>
      <c r="F83" s="19"/>
      <c r="G83" s="39"/>
      <c r="H83" s="100" t="str">
        <f>IF($I$83&gt;0,"小計","")</f>
        <v/>
      </c>
      <c r="I83" s="36">
        <f>SUM(I68:I82)</f>
        <v>0</v>
      </c>
      <c r="J83" s="128" t="s">
        <v>1782</v>
      </c>
    </row>
    <row r="84" spans="1:13" s="18" customFormat="1" ht="21" customHeight="1">
      <c r="A84" s="19"/>
      <c r="B84" s="11">
        <f>IF($D84&lt;&gt;"",MAX($B$12:$B83)+1,"")</f>
        <v>9</v>
      </c>
      <c r="C84" s="143"/>
      <c r="D84" s="19" t="s">
        <v>396</v>
      </c>
      <c r="E84" s="19"/>
      <c r="F84" s="19"/>
      <c r="G84" s="39"/>
      <c r="H84" s="23"/>
      <c r="I84" s="19"/>
      <c r="J84" s="33"/>
    </row>
    <row r="85" spans="1:13" s="18" customFormat="1" ht="21" customHeight="1">
      <c r="A85" s="19"/>
      <c r="B85" s="11"/>
      <c r="C85" s="143"/>
      <c r="D85" s="418" t="s">
        <v>1792</v>
      </c>
      <c r="E85" s="418"/>
      <c r="F85" s="418"/>
      <c r="G85" s="39"/>
      <c r="H85" s="23"/>
      <c r="I85" s="19"/>
      <c r="J85" s="33"/>
    </row>
    <row r="86" spans="1:13" s="18" customFormat="1" ht="18.600000000000001" customHeight="1">
      <c r="A86" s="19"/>
      <c r="B86" s="25"/>
      <c r="C86" s="143"/>
      <c r="D86" s="37" t="s">
        <v>389</v>
      </c>
      <c r="E86" s="19"/>
      <c r="F86" s="19"/>
      <c r="G86" s="20"/>
      <c r="H86" s="203" t="s">
        <v>1760</v>
      </c>
      <c r="I86" s="19"/>
      <c r="J86" s="33"/>
    </row>
    <row r="87" spans="1:13" s="18" customFormat="1" ht="12.6" customHeight="1">
      <c r="A87" s="19"/>
      <c r="B87" s="25"/>
      <c r="C87" s="143"/>
      <c r="D87" s="139" t="s">
        <v>1786</v>
      </c>
      <c r="E87" s="141"/>
      <c r="F87" s="19"/>
      <c r="G87" s="20"/>
      <c r="H87" s="23"/>
      <c r="I87" s="19"/>
      <c r="J87" s="33"/>
    </row>
    <row r="88" spans="1:13" s="18" customFormat="1" ht="13.9" customHeight="1">
      <c r="A88" s="19"/>
      <c r="B88" s="25"/>
      <c r="C88" s="143"/>
      <c r="D88" s="140" t="s">
        <v>1759</v>
      </c>
      <c r="E88" s="176"/>
      <c r="F88" s="19"/>
      <c r="G88" s="20"/>
      <c r="H88" s="23"/>
      <c r="I88" s="19"/>
      <c r="J88" s="33"/>
    </row>
    <row r="89" spans="1:13" s="18" customFormat="1" ht="21" customHeight="1">
      <c r="A89" s="207"/>
      <c r="B89" s="11"/>
      <c r="C89" s="143"/>
      <c r="D89" s="43" t="s">
        <v>782</v>
      </c>
      <c r="E89" s="29"/>
      <c r="F89" s="28" t="s">
        <v>233</v>
      </c>
      <c r="G89" s="29" t="s">
        <v>245</v>
      </c>
      <c r="H89" s="30" t="s">
        <v>244</v>
      </c>
      <c r="I89" s="28" t="s">
        <v>4</v>
      </c>
      <c r="J89" s="33"/>
      <c r="K89" s="33"/>
    </row>
    <row r="90" spans="1:13" s="18" customFormat="1" ht="21" customHeight="1">
      <c r="A90" s="209" t="str">
        <f>IF(COUNTIF($D$90:$D119,D90)&gt;=2,"重複","")</f>
        <v/>
      </c>
      <c r="B90" s="11" t="str">
        <f>IF($D90&lt;&gt;"",MAX($B$12:$B89)+1,"")</f>
        <v/>
      </c>
      <c r="C90" s="155" t="str">
        <f>IF($D90&lt;&gt;"",MAX($C$12:$C89)+1,"")</f>
        <v/>
      </c>
      <c r="D90" s="193"/>
      <c r="E90" s="130"/>
      <c r="F90" s="38" t="str">
        <f>IFERROR(VLOOKUP($D90,シート4!A:F,2,FALSE),"")</f>
        <v/>
      </c>
      <c r="G90" s="38" t="str">
        <f>IFERROR(VLOOKUP($D90,シート4!A:F,3,FALSE),"")</f>
        <v/>
      </c>
      <c r="H90" s="180" t="str">
        <f>IFERROR(VLOOKUP($D90,シート4!A:F,5,FALSE),"")</f>
        <v/>
      </c>
      <c r="I90" s="181" t="str">
        <f>IFERROR(VLOOKUP($D90,シート4!A:F,6,FALSE),"")</f>
        <v/>
      </c>
      <c r="J90" s="128" t="str">
        <f>IFERROR(IF(K90&gt;L90,"超過",""),"")</f>
        <v/>
      </c>
      <c r="M90" s="129"/>
    </row>
    <row r="91" spans="1:13" s="18" customFormat="1" ht="21" customHeight="1">
      <c r="A91" s="209" t="str">
        <f>IF(COUNTIF($D$90:$D120,D91)&gt;=2,"重複","")</f>
        <v/>
      </c>
      <c r="B91" s="11" t="str">
        <f>IF($D91&lt;&gt;"",MAX($B$12:$B90)+1,"")</f>
        <v/>
      </c>
      <c r="C91" s="155" t="str">
        <f>IF($D91&lt;&gt;"",MAX($C$12:$C90)+1,"")</f>
        <v/>
      </c>
      <c r="D91" s="193"/>
      <c r="E91" s="130"/>
      <c r="F91" s="38" t="str">
        <f>IFERROR(VLOOKUP($D91,シート4!A:F,2,FALSE),"")</f>
        <v/>
      </c>
      <c r="G91" s="38" t="str">
        <f>IFERROR(VLOOKUP($D91,シート4!A:F,3,FALSE),"")</f>
        <v/>
      </c>
      <c r="H91" s="180" t="str">
        <f>IFERROR(VLOOKUP($D91,シート4!A:F,5,FALSE),"")</f>
        <v/>
      </c>
      <c r="I91" s="181" t="str">
        <f>IFERROR(VLOOKUP($D91,シート4!A:F,6,FALSE),"")</f>
        <v/>
      </c>
      <c r="J91" s="128" t="str">
        <f t="shared" ref="J91:J113" si="4">IFERROR(IF(K91&gt;L91,"超過",""),"")</f>
        <v/>
      </c>
      <c r="M91" s="129"/>
    </row>
    <row r="92" spans="1:13" s="18" customFormat="1" ht="21" customHeight="1">
      <c r="A92" s="209" t="str">
        <f>IF(COUNTIF($D$90:$D121,D92)&gt;=2,"重複","")</f>
        <v/>
      </c>
      <c r="B92" s="11" t="str">
        <f>IF($D92&lt;&gt;"",MAX($B$12:$B91)+1,"")</f>
        <v/>
      </c>
      <c r="C92" s="155" t="str">
        <f>IF($D92&lt;&gt;"",MAX($C$12:$C91)+1,"")</f>
        <v/>
      </c>
      <c r="D92" s="193"/>
      <c r="E92" s="130"/>
      <c r="F92" s="38" t="str">
        <f>IFERROR(VLOOKUP($D92,シート4!A:F,2,FALSE),"")</f>
        <v/>
      </c>
      <c r="G92" s="38" t="str">
        <f>IFERROR(VLOOKUP($D92,シート4!A:F,3,FALSE),"")</f>
        <v/>
      </c>
      <c r="H92" s="180" t="str">
        <f>IFERROR(VLOOKUP($D92,シート4!A:F,5,FALSE),"")</f>
        <v/>
      </c>
      <c r="I92" s="181" t="str">
        <f>IFERROR(VLOOKUP($D92,シート4!A:F,6,FALSE),"")</f>
        <v/>
      </c>
      <c r="J92" s="128" t="str">
        <f t="shared" si="4"/>
        <v/>
      </c>
      <c r="M92" s="129"/>
    </row>
    <row r="93" spans="1:13" s="18" customFormat="1" ht="21" customHeight="1">
      <c r="A93" s="209" t="str">
        <f>IF(COUNTIF($D$90:$D122,D93)&gt;=2,"重複","")</f>
        <v/>
      </c>
      <c r="B93" s="11" t="str">
        <f>IF($D93&lt;&gt;"",MAX($B$12:$B92)+1,"")</f>
        <v/>
      </c>
      <c r="C93" s="155" t="str">
        <f>IF($D93&lt;&gt;"",MAX($C$12:$C92)+1,"")</f>
        <v/>
      </c>
      <c r="D93" s="193"/>
      <c r="E93" s="130"/>
      <c r="F93" s="38" t="str">
        <f>IFERROR(VLOOKUP($D93,シート4!A:F,2,FALSE),"")</f>
        <v/>
      </c>
      <c r="G93" s="38" t="str">
        <f>IFERROR(VLOOKUP($D93,シート4!A:F,3,FALSE),"")</f>
        <v/>
      </c>
      <c r="H93" s="180" t="str">
        <f>IFERROR(VLOOKUP($D93,シート4!A:F,5,FALSE),"")</f>
        <v/>
      </c>
      <c r="I93" s="181" t="str">
        <f>IFERROR(VLOOKUP($D93,シート4!A:F,6,FALSE),"")</f>
        <v/>
      </c>
      <c r="J93" s="128" t="str">
        <f t="shared" si="4"/>
        <v/>
      </c>
      <c r="M93" s="20"/>
    </row>
    <row r="94" spans="1:13" s="18" customFormat="1" ht="21" customHeight="1">
      <c r="A94" s="209" t="str">
        <f>IF(COUNTIF($D$90:$D123,D94)&gt;=2,"重複","")</f>
        <v/>
      </c>
      <c r="B94" s="11" t="str">
        <f>IF($D94&lt;&gt;"",MAX($B$12:$B93)+1,"")</f>
        <v/>
      </c>
      <c r="C94" s="155" t="str">
        <f>IF($D94&lt;&gt;"",MAX($C$12:$C93)+1,"")</f>
        <v/>
      </c>
      <c r="D94" s="193"/>
      <c r="E94" s="130"/>
      <c r="F94" s="38" t="str">
        <f>IFERROR(VLOOKUP($D94,シート4!A:F,2,FALSE),"")</f>
        <v/>
      </c>
      <c r="G94" s="38" t="str">
        <f>IFERROR(VLOOKUP($D94,シート4!A:F,3,FALSE),"")</f>
        <v/>
      </c>
      <c r="H94" s="180" t="str">
        <f>IFERROR(VLOOKUP($D94,シート4!A:F,5,FALSE),"")</f>
        <v/>
      </c>
      <c r="I94" s="181" t="str">
        <f>IFERROR(VLOOKUP($D94,シート4!A:F,6,FALSE),"")</f>
        <v/>
      </c>
      <c r="J94" s="128" t="str">
        <f t="shared" si="4"/>
        <v/>
      </c>
    </row>
    <row r="95" spans="1:13" s="18" customFormat="1" ht="21" customHeight="1">
      <c r="A95" s="209" t="str">
        <f>IF(COUNTIF($D$90:$D124,D95)&gt;=2,"重複","")</f>
        <v/>
      </c>
      <c r="B95" s="11" t="str">
        <f>IF($D95&lt;&gt;"",MAX($B$12:$B94)+1,"")</f>
        <v/>
      </c>
      <c r="C95" s="155" t="str">
        <f>IF($D95&lt;&gt;"",MAX($C$12:$C94)+1,"")</f>
        <v/>
      </c>
      <c r="D95" s="193"/>
      <c r="E95" s="130"/>
      <c r="F95" s="38" t="str">
        <f>IFERROR(VLOOKUP($D95,シート4!A:F,2,FALSE),"")</f>
        <v/>
      </c>
      <c r="G95" s="38" t="str">
        <f>IFERROR(VLOOKUP($D95,シート4!A:F,3,FALSE),"")</f>
        <v/>
      </c>
      <c r="H95" s="180" t="str">
        <f>IFERROR(VLOOKUP($D95,シート4!A:F,5,FALSE),"")</f>
        <v/>
      </c>
      <c r="I95" s="181" t="str">
        <f>IFERROR(VLOOKUP($D95,シート4!A:F,6,FALSE),"")</f>
        <v/>
      </c>
      <c r="J95" s="128" t="str">
        <f t="shared" si="4"/>
        <v/>
      </c>
    </row>
    <row r="96" spans="1:13" s="18" customFormat="1" ht="21" customHeight="1">
      <c r="A96" s="209" t="str">
        <f>IF(COUNTIF($D$90:$D125,D96)&gt;=2,"重複","")</f>
        <v/>
      </c>
      <c r="B96" s="11" t="str">
        <f>IF($D96&lt;&gt;"",MAX($B$12:$B95)+1,"")</f>
        <v/>
      </c>
      <c r="C96" s="155" t="str">
        <f>IF($D96&lt;&gt;"",MAX($C$12:$C95)+1,"")</f>
        <v/>
      </c>
      <c r="D96" s="193"/>
      <c r="E96" s="130"/>
      <c r="F96" s="38" t="str">
        <f>IFERROR(VLOOKUP($D96,シート4!A:F,2,FALSE),"")</f>
        <v/>
      </c>
      <c r="G96" s="38" t="str">
        <f>IFERROR(VLOOKUP($D96,シート4!A:F,3,FALSE),"")</f>
        <v/>
      </c>
      <c r="H96" s="180" t="str">
        <f>IFERROR(VLOOKUP($D96,シート4!A:F,5,FALSE),"")</f>
        <v/>
      </c>
      <c r="I96" s="181" t="str">
        <f>IFERROR(VLOOKUP($D96,シート4!A:F,6,FALSE),"")</f>
        <v/>
      </c>
      <c r="J96" s="128" t="str">
        <f t="shared" ref="J96:J101" si="5">IFERROR(IF(K96&gt;L96,"超過",""),"")</f>
        <v/>
      </c>
    </row>
    <row r="97" spans="1:10" s="18" customFormat="1" ht="21" customHeight="1">
      <c r="A97" s="209" t="str">
        <f>IF(COUNTIF($D$90:$D126,D97)&gt;=2,"重複","")</f>
        <v/>
      </c>
      <c r="B97" s="11" t="str">
        <f>IF($D97&lt;&gt;"",MAX($B$12:$B96)+1,"")</f>
        <v/>
      </c>
      <c r="C97" s="155" t="str">
        <f>IF($D97&lt;&gt;"",MAX($C$12:$C96)+1,"")</f>
        <v/>
      </c>
      <c r="D97" s="193"/>
      <c r="E97" s="130"/>
      <c r="F97" s="38" t="str">
        <f>IFERROR(VLOOKUP($D97,シート4!A:F,2,FALSE),"")</f>
        <v/>
      </c>
      <c r="G97" s="38" t="str">
        <f>IFERROR(VLOOKUP($D97,シート4!A:F,3,FALSE),"")</f>
        <v/>
      </c>
      <c r="H97" s="180" t="str">
        <f>IFERROR(VLOOKUP($D97,シート4!A:F,5,FALSE),"")</f>
        <v/>
      </c>
      <c r="I97" s="181" t="str">
        <f>IFERROR(VLOOKUP($D97,シート4!A:F,6,FALSE),"")</f>
        <v/>
      </c>
      <c r="J97" s="128" t="str">
        <f t="shared" si="5"/>
        <v/>
      </c>
    </row>
    <row r="98" spans="1:10" s="18" customFormat="1" ht="21" customHeight="1">
      <c r="A98" s="209" t="str">
        <f>IF(COUNTIF($D$90:$D127,D98)&gt;=2,"重複","")</f>
        <v/>
      </c>
      <c r="B98" s="11" t="str">
        <f>IF($D98&lt;&gt;"",MAX($B$12:$B97)+1,"")</f>
        <v/>
      </c>
      <c r="C98" s="155" t="str">
        <f>IF($D98&lt;&gt;"",MAX($C$12:$C97)+1,"")</f>
        <v/>
      </c>
      <c r="D98" s="193"/>
      <c r="E98" s="130"/>
      <c r="F98" s="38" t="str">
        <f>IFERROR(VLOOKUP($D98,シート4!A:F,2,FALSE),"")</f>
        <v/>
      </c>
      <c r="G98" s="38" t="str">
        <f>IFERROR(VLOOKUP($D98,シート4!A:F,3,FALSE),"")</f>
        <v/>
      </c>
      <c r="H98" s="180" t="str">
        <f>IFERROR(VLOOKUP($D98,シート4!A:F,5,FALSE),"")</f>
        <v/>
      </c>
      <c r="I98" s="181" t="str">
        <f>IFERROR(VLOOKUP($D98,シート4!A:F,6,FALSE),"")</f>
        <v/>
      </c>
      <c r="J98" s="128" t="str">
        <f t="shared" si="5"/>
        <v/>
      </c>
    </row>
    <row r="99" spans="1:10" s="18" customFormat="1" ht="21" customHeight="1">
      <c r="A99" s="209" t="str">
        <f>IF(COUNTIF($D$90:$D128,D99)&gt;=2,"重複","")</f>
        <v/>
      </c>
      <c r="B99" s="11" t="str">
        <f>IF($D99&lt;&gt;"",MAX($B$12:$B98)+1,"")</f>
        <v/>
      </c>
      <c r="C99" s="155" t="str">
        <f>IF($D99&lt;&gt;"",MAX($C$12:$C98)+1,"")</f>
        <v/>
      </c>
      <c r="D99" s="193"/>
      <c r="E99" s="130"/>
      <c r="F99" s="38" t="str">
        <f>IFERROR(VLOOKUP($D99,シート4!A:F,2,FALSE),"")</f>
        <v/>
      </c>
      <c r="G99" s="38" t="str">
        <f>IFERROR(VLOOKUP($D99,シート4!A:F,3,FALSE),"")</f>
        <v/>
      </c>
      <c r="H99" s="180" t="str">
        <f>IFERROR(VLOOKUP($D99,シート4!A:F,5,FALSE),"")</f>
        <v/>
      </c>
      <c r="I99" s="181" t="str">
        <f>IFERROR(VLOOKUP($D99,シート4!A:F,6,FALSE),"")</f>
        <v/>
      </c>
      <c r="J99" s="128" t="str">
        <f t="shared" si="5"/>
        <v/>
      </c>
    </row>
    <row r="100" spans="1:10" s="18" customFormat="1" ht="21" customHeight="1">
      <c r="A100" s="209" t="str">
        <f>IF(COUNTIF($D$90:$D129,D100)&gt;=2,"重複","")</f>
        <v/>
      </c>
      <c r="B100" s="11" t="str">
        <f>IF($D100&lt;&gt;"",MAX($B$12:$B99)+1,"")</f>
        <v/>
      </c>
      <c r="C100" s="155" t="str">
        <f>IF($D100&lt;&gt;"",MAX($C$12:$C99)+1,"")</f>
        <v/>
      </c>
      <c r="D100" s="193"/>
      <c r="E100" s="130"/>
      <c r="F100" s="38" t="str">
        <f>IFERROR(VLOOKUP($D100,シート4!A:F,2,FALSE),"")</f>
        <v/>
      </c>
      <c r="G100" s="38" t="str">
        <f>IFERROR(VLOOKUP($D100,シート4!A:F,3,FALSE),"")</f>
        <v/>
      </c>
      <c r="H100" s="180" t="str">
        <f>IFERROR(VLOOKUP($D100,シート4!A:F,5,FALSE),"")</f>
        <v/>
      </c>
      <c r="I100" s="181" t="str">
        <f>IFERROR(VLOOKUP($D100,シート4!A:F,6,FALSE),"")</f>
        <v/>
      </c>
      <c r="J100" s="128" t="str">
        <f t="shared" si="5"/>
        <v/>
      </c>
    </row>
    <row r="101" spans="1:10" s="18" customFormat="1" ht="21" customHeight="1">
      <c r="A101" s="209" t="str">
        <f>IF(COUNTIF($D$90:$D130,D101)&gt;=2,"重複","")</f>
        <v/>
      </c>
      <c r="B101" s="11" t="str">
        <f>IF($D101&lt;&gt;"",MAX($B$12:$B100)+1,"")</f>
        <v/>
      </c>
      <c r="C101" s="155" t="str">
        <f>IF($D101&lt;&gt;"",MAX($C$12:$C100)+1,"")</f>
        <v/>
      </c>
      <c r="D101" s="193"/>
      <c r="E101" s="130"/>
      <c r="F101" s="38" t="str">
        <f>IFERROR(VLOOKUP($D101,シート4!A:F,2,FALSE),"")</f>
        <v/>
      </c>
      <c r="G101" s="38" t="str">
        <f>IFERROR(VLOOKUP($D101,シート4!A:F,3,FALSE),"")</f>
        <v/>
      </c>
      <c r="H101" s="180" t="str">
        <f>IFERROR(VLOOKUP($D101,シート4!A:F,5,FALSE),"")</f>
        <v/>
      </c>
      <c r="I101" s="181" t="str">
        <f>IFERROR(VLOOKUP($D101,シート4!A:F,6,FALSE),"")</f>
        <v/>
      </c>
      <c r="J101" s="128" t="str">
        <f t="shared" si="5"/>
        <v/>
      </c>
    </row>
    <row r="102" spans="1:10" s="18" customFormat="1" ht="21" customHeight="1">
      <c r="A102" s="209" t="str">
        <f>IF(COUNTIF($D$90:$D131,D102)&gt;=2,"重複","")</f>
        <v/>
      </c>
      <c r="B102" s="11" t="str">
        <f>IF($D102&lt;&gt;"",MAX($B$12:$B101)+1,"")</f>
        <v/>
      </c>
      <c r="C102" s="155" t="str">
        <f>IF($D102&lt;&gt;"",MAX($C$12:$C101)+1,"")</f>
        <v/>
      </c>
      <c r="D102" s="193"/>
      <c r="E102" s="130"/>
      <c r="F102" s="38" t="str">
        <f>IFERROR(VLOOKUP($D102,シート4!A:F,2,FALSE),"")</f>
        <v/>
      </c>
      <c r="G102" s="38" t="str">
        <f>IFERROR(VLOOKUP($D102,シート4!A:F,3,FALSE),"")</f>
        <v/>
      </c>
      <c r="H102" s="180" t="str">
        <f>IFERROR(VLOOKUP($D102,シート4!A:F,5,FALSE),"")</f>
        <v/>
      </c>
      <c r="I102" s="181" t="str">
        <f>IFERROR(VLOOKUP($D102,シート4!A:F,6,FALSE),"")</f>
        <v/>
      </c>
      <c r="J102" s="128" t="str">
        <f t="shared" ref="J102:J104" si="6">IFERROR(IF(K102&gt;L102,"超過",""),"")</f>
        <v/>
      </c>
    </row>
    <row r="103" spans="1:10" s="18" customFormat="1" ht="21" customHeight="1">
      <c r="A103" s="209" t="str">
        <f>IF(COUNTIF($D$90:$D132,D103)&gt;=2,"重複","")</f>
        <v/>
      </c>
      <c r="B103" s="11" t="str">
        <f>IF($D103&lt;&gt;"",MAX($B$12:$B102)+1,"")</f>
        <v/>
      </c>
      <c r="C103" s="155" t="str">
        <f>IF($D103&lt;&gt;"",MAX($C$12:$C102)+1,"")</f>
        <v/>
      </c>
      <c r="D103" s="193"/>
      <c r="E103" s="130"/>
      <c r="F103" s="38" t="str">
        <f>IFERROR(VLOOKUP($D103,シート4!A:F,2,FALSE),"")</f>
        <v/>
      </c>
      <c r="G103" s="38" t="str">
        <f>IFERROR(VLOOKUP($D103,シート4!A:F,3,FALSE),"")</f>
        <v/>
      </c>
      <c r="H103" s="180" t="str">
        <f>IFERROR(VLOOKUP($D103,シート4!A:F,5,FALSE),"")</f>
        <v/>
      </c>
      <c r="I103" s="181" t="str">
        <f>IFERROR(VLOOKUP($D103,シート4!A:F,6,FALSE),"")</f>
        <v/>
      </c>
      <c r="J103" s="128" t="str">
        <f t="shared" si="6"/>
        <v/>
      </c>
    </row>
    <row r="104" spans="1:10" s="18" customFormat="1" ht="21" customHeight="1">
      <c r="A104" s="209" t="str">
        <f>IF(COUNTIF($D$90:$D133,D104)&gt;=2,"重複","")</f>
        <v/>
      </c>
      <c r="B104" s="11" t="str">
        <f>IF($D104&lt;&gt;"",MAX($B$12:$B103)+1,"")</f>
        <v/>
      </c>
      <c r="C104" s="155" t="str">
        <f>IF($D104&lt;&gt;"",MAX($C$12:$C103)+1,"")</f>
        <v/>
      </c>
      <c r="D104" s="193"/>
      <c r="E104" s="130"/>
      <c r="F104" s="38" t="str">
        <f>IFERROR(VLOOKUP($D104,シート4!A:F,2,FALSE),"")</f>
        <v/>
      </c>
      <c r="G104" s="38" t="str">
        <f>IFERROR(VLOOKUP($D104,シート4!A:F,3,FALSE),"")</f>
        <v/>
      </c>
      <c r="H104" s="180" t="str">
        <f>IFERROR(VLOOKUP($D104,シート4!A:F,5,FALSE),"")</f>
        <v/>
      </c>
      <c r="I104" s="181" t="str">
        <f>IFERROR(VLOOKUP($D104,シート4!A:F,6,FALSE),"")</f>
        <v/>
      </c>
      <c r="J104" s="128" t="str">
        <f t="shared" si="6"/>
        <v/>
      </c>
    </row>
    <row r="105" spans="1:10" s="18" customFormat="1" ht="21" customHeight="1">
      <c r="A105" s="209" t="str">
        <f>IF(COUNTIF($D$90:$D134,D105)&gt;=2,"重複","")</f>
        <v/>
      </c>
      <c r="B105" s="11" t="str">
        <f>IF($D105&lt;&gt;"",MAX($B$12:$B104)+1,"")</f>
        <v/>
      </c>
      <c r="C105" s="155" t="str">
        <f>IF($D105&lt;&gt;"",MAX($C$12:$C104)+1,"")</f>
        <v/>
      </c>
      <c r="D105" s="193"/>
      <c r="E105" s="130"/>
      <c r="F105" s="38" t="str">
        <f>IFERROR(VLOOKUP($D105,シート4!A:F,2,FALSE),"")</f>
        <v/>
      </c>
      <c r="G105" s="38" t="str">
        <f>IFERROR(VLOOKUP($D105,シート4!A:F,3,FALSE),"")</f>
        <v/>
      </c>
      <c r="H105" s="180" t="str">
        <f>IFERROR(VLOOKUP($D105,シート4!A:F,5,FALSE),"")</f>
        <v/>
      </c>
      <c r="I105" s="181" t="str">
        <f>IFERROR(VLOOKUP($D105,シート4!A:F,6,FALSE),"")</f>
        <v/>
      </c>
      <c r="J105" s="128" t="str">
        <f t="shared" si="4"/>
        <v/>
      </c>
    </row>
    <row r="106" spans="1:10" s="18" customFormat="1" ht="21" customHeight="1">
      <c r="A106" s="209" t="str">
        <f>IF(COUNTIF($D$90:$D135,D106)&gt;=2,"重複","")</f>
        <v/>
      </c>
      <c r="B106" s="11" t="str">
        <f>IF($D106&lt;&gt;"",MAX($B$12:$B105)+1,"")</f>
        <v/>
      </c>
      <c r="C106" s="155" t="str">
        <f>IF($D106&lt;&gt;"",MAX($C$12:$C105)+1,"")</f>
        <v/>
      </c>
      <c r="D106" s="193"/>
      <c r="E106" s="130"/>
      <c r="F106" s="38" t="str">
        <f>IFERROR(VLOOKUP($D106,シート4!A:F,2,FALSE),"")</f>
        <v/>
      </c>
      <c r="G106" s="38" t="str">
        <f>IFERROR(VLOOKUP($D106,シート4!A:F,3,FALSE),"")</f>
        <v/>
      </c>
      <c r="H106" s="180" t="str">
        <f>IFERROR(VLOOKUP($D106,シート4!A:F,5,FALSE),"")</f>
        <v/>
      </c>
      <c r="I106" s="181" t="str">
        <f>IFERROR(VLOOKUP($D106,シート4!A:F,6,FALSE),"")</f>
        <v/>
      </c>
      <c r="J106" s="128" t="str">
        <f t="shared" si="4"/>
        <v/>
      </c>
    </row>
    <row r="107" spans="1:10" s="18" customFormat="1" ht="21" customHeight="1">
      <c r="A107" s="209" t="str">
        <f>IF(COUNTIF($D$90:$D136,D107)&gt;=2,"重複","")</f>
        <v/>
      </c>
      <c r="B107" s="11" t="str">
        <f>IF($D107&lt;&gt;"",MAX($B$12:$B106)+1,"")</f>
        <v/>
      </c>
      <c r="C107" s="155" t="str">
        <f>IF($D107&lt;&gt;"",MAX($C$12:$C106)+1,"")</f>
        <v/>
      </c>
      <c r="D107" s="193"/>
      <c r="E107" s="130"/>
      <c r="F107" s="38" t="str">
        <f>IFERROR(VLOOKUP($D107,シート4!A:F,2,FALSE),"")</f>
        <v/>
      </c>
      <c r="G107" s="38" t="str">
        <f>IFERROR(VLOOKUP($D107,シート4!A:F,3,FALSE),"")</f>
        <v/>
      </c>
      <c r="H107" s="180" t="str">
        <f>IFERROR(VLOOKUP($D107,シート4!A:F,5,FALSE),"")</f>
        <v/>
      </c>
      <c r="I107" s="181" t="str">
        <f>IFERROR(VLOOKUP($D107,シート4!A:F,6,FALSE),"")</f>
        <v/>
      </c>
      <c r="J107" s="128" t="str">
        <f t="shared" si="4"/>
        <v/>
      </c>
    </row>
    <row r="108" spans="1:10" s="18" customFormat="1" ht="21" customHeight="1">
      <c r="A108" s="209" t="str">
        <f>IF(COUNTIF($D$90:$D137,D108)&gt;=2,"重複","")</f>
        <v/>
      </c>
      <c r="B108" s="11" t="str">
        <f>IF($D108&lt;&gt;"",MAX($B$12:$B107)+1,"")</f>
        <v/>
      </c>
      <c r="C108" s="155" t="str">
        <f>IF($D108&lt;&gt;"",MAX($C$12:$C107)+1,"")</f>
        <v/>
      </c>
      <c r="D108" s="193"/>
      <c r="E108" s="130"/>
      <c r="F108" s="38" t="str">
        <f>IFERROR(VLOOKUP($D108,シート4!A:F,2,FALSE),"")</f>
        <v/>
      </c>
      <c r="G108" s="38" t="str">
        <f>IFERROR(VLOOKUP($D108,シート4!A:F,3,FALSE),"")</f>
        <v/>
      </c>
      <c r="H108" s="180" t="str">
        <f>IFERROR(VLOOKUP($D108,シート4!A:F,5,FALSE),"")</f>
        <v/>
      </c>
      <c r="I108" s="181" t="str">
        <f>IFERROR(VLOOKUP($D108,シート4!A:F,6,FALSE),"")</f>
        <v/>
      </c>
      <c r="J108" s="128" t="str">
        <f t="shared" si="4"/>
        <v/>
      </c>
    </row>
    <row r="109" spans="1:10" s="18" customFormat="1" ht="21" customHeight="1">
      <c r="A109" s="209" t="str">
        <f>IF(COUNTIF($D$90:$D138,D109)&gt;=2,"重複","")</f>
        <v/>
      </c>
      <c r="B109" s="11" t="str">
        <f>IF($D109&lt;&gt;"",MAX($B$12:$B108)+1,"")</f>
        <v/>
      </c>
      <c r="C109" s="155" t="str">
        <f>IF($D109&lt;&gt;"",MAX($C$12:$C108)+1,"")</f>
        <v/>
      </c>
      <c r="D109" s="193"/>
      <c r="E109" s="130"/>
      <c r="F109" s="38" t="str">
        <f>IFERROR(VLOOKUP($D109,シート4!A:F,2,FALSE),"")</f>
        <v/>
      </c>
      <c r="G109" s="38" t="str">
        <f>IFERROR(VLOOKUP($D109,シート4!A:F,3,FALSE),"")</f>
        <v/>
      </c>
      <c r="H109" s="180" t="str">
        <f>IFERROR(VLOOKUP($D109,シート4!A:F,5,FALSE),"")</f>
        <v/>
      </c>
      <c r="I109" s="181" t="str">
        <f>IFERROR(VLOOKUP($D109,シート4!A:F,6,FALSE),"")</f>
        <v/>
      </c>
      <c r="J109" s="128" t="str">
        <f t="shared" si="4"/>
        <v/>
      </c>
    </row>
    <row r="110" spans="1:10" s="18" customFormat="1" ht="21" customHeight="1">
      <c r="A110" s="209" t="str">
        <f>IF(COUNTIF($D$90:$D139,D110)&gt;=2,"重複","")</f>
        <v/>
      </c>
      <c r="B110" s="11" t="str">
        <f>IF($D110&lt;&gt;"",MAX($B$12:$B109)+1,"")</f>
        <v/>
      </c>
      <c r="C110" s="155" t="str">
        <f>IF($D110&lt;&gt;"",MAX($C$12:$C109)+1,"")</f>
        <v/>
      </c>
      <c r="D110" s="193"/>
      <c r="E110" s="130"/>
      <c r="F110" s="38" t="str">
        <f>IFERROR(VLOOKUP($D110,シート4!A:F,2,FALSE),"")</f>
        <v/>
      </c>
      <c r="G110" s="38" t="str">
        <f>IFERROR(VLOOKUP($D110,シート4!A:F,3,FALSE),"")</f>
        <v/>
      </c>
      <c r="H110" s="180" t="str">
        <f>IFERROR(VLOOKUP($D110,シート4!A:F,5,FALSE),"")</f>
        <v/>
      </c>
      <c r="I110" s="181" t="str">
        <f>IFERROR(VLOOKUP($D110,シート4!A:F,6,FALSE),"")</f>
        <v/>
      </c>
      <c r="J110" s="128" t="str">
        <f t="shared" si="4"/>
        <v/>
      </c>
    </row>
    <row r="111" spans="1:10" s="18" customFormat="1" ht="21" customHeight="1">
      <c r="A111" s="209" t="str">
        <f>IF(COUNTIF($D$90:$D140,D111)&gt;=2,"重複","")</f>
        <v/>
      </c>
      <c r="B111" s="11" t="str">
        <f>IF($D111&lt;&gt;"",MAX($B$12:$B110)+1,"")</f>
        <v/>
      </c>
      <c r="C111" s="155" t="str">
        <f>IF($D111&lt;&gt;"",MAX($C$12:$C110)+1,"")</f>
        <v/>
      </c>
      <c r="D111" s="193"/>
      <c r="E111" s="130"/>
      <c r="F111" s="38" t="str">
        <f>IFERROR(VLOOKUP($D111,シート4!A:F,2,FALSE),"")</f>
        <v/>
      </c>
      <c r="G111" s="38" t="str">
        <f>IFERROR(VLOOKUP($D111,シート4!A:F,3,FALSE),"")</f>
        <v/>
      </c>
      <c r="H111" s="180" t="str">
        <f>IFERROR(VLOOKUP($D111,シート4!A:F,5,FALSE),"")</f>
        <v/>
      </c>
      <c r="I111" s="181" t="str">
        <f>IFERROR(VLOOKUP($D111,シート4!A:F,6,FALSE),"")</f>
        <v/>
      </c>
      <c r="J111" s="128" t="str">
        <f t="shared" si="4"/>
        <v/>
      </c>
    </row>
    <row r="112" spans="1:10" s="18" customFormat="1" ht="21" customHeight="1">
      <c r="A112" s="209" t="str">
        <f>IF(COUNTIF($D$90:$D141,D112)&gt;=2,"重複","")</f>
        <v/>
      </c>
      <c r="B112" s="11" t="str">
        <f>IF($D112&lt;&gt;"",MAX($B$12:$B111)+1,"")</f>
        <v/>
      </c>
      <c r="C112" s="155" t="str">
        <f>IF($D112&lt;&gt;"",MAX($C$12:$C111)+1,"")</f>
        <v/>
      </c>
      <c r="D112" s="193"/>
      <c r="E112" s="130"/>
      <c r="F112" s="38" t="str">
        <f>IFERROR(VLOOKUP($D112,シート4!A:F,2,FALSE),"")</f>
        <v/>
      </c>
      <c r="G112" s="38" t="str">
        <f>IFERROR(VLOOKUP($D112,シート4!A:F,3,FALSE),"")</f>
        <v/>
      </c>
      <c r="H112" s="180" t="str">
        <f>IFERROR(VLOOKUP($D112,シート4!A:F,5,FALSE),"")</f>
        <v/>
      </c>
      <c r="I112" s="181" t="str">
        <f>IFERROR(VLOOKUP($D112,シート4!A:F,6,FALSE),"")</f>
        <v/>
      </c>
      <c r="J112" s="128" t="str">
        <f t="shared" si="4"/>
        <v/>
      </c>
    </row>
    <row r="113" spans="1:13" s="18" customFormat="1" ht="21" customHeight="1">
      <c r="A113" s="209" t="str">
        <f>IF(COUNTIF($D$90:$D142,D113)&gt;=2,"重複","")</f>
        <v/>
      </c>
      <c r="B113" s="11" t="str">
        <f>IF($D113&lt;&gt;"",MAX($B$12:$B112)+1,"")</f>
        <v/>
      </c>
      <c r="C113" s="155" t="str">
        <f>IF($D113&lt;&gt;"",MAX($C$12:$C112)+1,"")</f>
        <v/>
      </c>
      <c r="D113" s="193"/>
      <c r="E113" s="130"/>
      <c r="F113" s="38" t="str">
        <f>IFERROR(VLOOKUP($D113,シート4!A:F,2,FALSE),"")</f>
        <v/>
      </c>
      <c r="G113" s="38" t="str">
        <f>IFERROR(VLOOKUP($D113,シート4!A:F,3,FALSE),"")</f>
        <v/>
      </c>
      <c r="H113" s="180" t="str">
        <f>IFERROR(VLOOKUP($D113,シート4!A:F,5,FALSE),"")</f>
        <v/>
      </c>
      <c r="I113" s="181" t="str">
        <f>IFERROR(VLOOKUP($D113,シート4!A:F,6,FALSE),"")</f>
        <v/>
      </c>
      <c r="J113" s="128" t="str">
        <f t="shared" si="4"/>
        <v/>
      </c>
    </row>
    <row r="114" spans="1:13" s="18" customFormat="1" ht="21" customHeight="1">
      <c r="A114" s="209" t="str">
        <f>IF(COUNTIF($D$90:$D143,D114)&gt;=2,"重複","")</f>
        <v/>
      </c>
      <c r="B114" s="11" t="str">
        <f>IF($D114&lt;&gt;"",MAX($B$12:$B113)+1,"")</f>
        <v/>
      </c>
      <c r="C114" s="155" t="str">
        <f>IF($D114&lt;&gt;"",MAX($C$12:$C113)+1,"")</f>
        <v/>
      </c>
      <c r="D114" s="193"/>
      <c r="E114" s="130"/>
      <c r="F114" s="38" t="str">
        <f>IFERROR(VLOOKUP($D114,シート4!A:F,2,FALSE),"")</f>
        <v/>
      </c>
      <c r="G114" s="38" t="str">
        <f>IFERROR(VLOOKUP($D114,シート4!A:F,3,FALSE),"")</f>
        <v/>
      </c>
      <c r="H114" s="180" t="str">
        <f>IFERROR(VLOOKUP($D114,シート4!A:F,5,FALSE),"")</f>
        <v/>
      </c>
      <c r="I114" s="181" t="str">
        <f>IFERROR(VLOOKUP($D114,シート4!A:F,6,FALSE),"")</f>
        <v/>
      </c>
      <c r="J114" s="128" t="str">
        <f t="shared" ref="J114:J116" si="7">IFERROR(IF(K114&gt;L114,"超過",""),"")</f>
        <v/>
      </c>
    </row>
    <row r="115" spans="1:13" s="18" customFormat="1" ht="21" customHeight="1">
      <c r="A115" s="209" t="str">
        <f>IF(COUNTIF($D$90:$D144,D115)&gt;=2,"重複","")</f>
        <v/>
      </c>
      <c r="B115" s="11" t="str">
        <f>IF($D115&lt;&gt;"",MAX($B$12:$B114)+1,"")</f>
        <v/>
      </c>
      <c r="C115" s="155" t="str">
        <f>IF($D115&lt;&gt;"",MAX($C$12:$C114)+1,"")</f>
        <v/>
      </c>
      <c r="D115" s="193"/>
      <c r="E115" s="130"/>
      <c r="F115" s="38" t="str">
        <f>IFERROR(VLOOKUP($D115,シート4!A:F,2,FALSE),"")</f>
        <v/>
      </c>
      <c r="G115" s="38" t="str">
        <f>IFERROR(VLOOKUP($D115,シート4!A:F,3,FALSE),"")</f>
        <v/>
      </c>
      <c r="H115" s="180" t="str">
        <f>IFERROR(VLOOKUP($D115,シート4!A:F,5,FALSE),"")</f>
        <v/>
      </c>
      <c r="I115" s="181" t="str">
        <f>IFERROR(VLOOKUP($D115,シート4!A:F,6,FALSE),"")</f>
        <v/>
      </c>
      <c r="J115" s="128" t="str">
        <f t="shared" si="7"/>
        <v/>
      </c>
    </row>
    <row r="116" spans="1:13" s="18" customFormat="1" ht="21" customHeight="1">
      <c r="A116" s="209" t="str">
        <f>IF(COUNTIF($D$90:$D145,D116)&gt;=2,"重複","")</f>
        <v/>
      </c>
      <c r="B116" s="11" t="str">
        <f>IF($D116&lt;&gt;"",MAX($B$12:$B115)+1,"")</f>
        <v/>
      </c>
      <c r="C116" s="155" t="str">
        <f>IF($D116&lt;&gt;"",MAX($C$12:$C115)+1,"")</f>
        <v/>
      </c>
      <c r="D116" s="193"/>
      <c r="E116" s="130"/>
      <c r="F116" s="38" t="str">
        <f>IFERROR(VLOOKUP($D116,シート4!A:F,2,FALSE),"")</f>
        <v/>
      </c>
      <c r="G116" s="38" t="str">
        <f>IFERROR(VLOOKUP($D116,シート4!A:F,3,FALSE),"")</f>
        <v/>
      </c>
      <c r="H116" s="180" t="str">
        <f>IFERROR(VLOOKUP($D116,シート4!A:F,5,FALSE),"")</f>
        <v/>
      </c>
      <c r="I116" s="181" t="str">
        <f>IFERROR(VLOOKUP($D116,シート4!A:F,6,FALSE),"")</f>
        <v/>
      </c>
      <c r="J116" s="128" t="str">
        <f t="shared" si="7"/>
        <v/>
      </c>
    </row>
    <row r="117" spans="1:13" s="18" customFormat="1" ht="21" customHeight="1">
      <c r="A117" s="209" t="str">
        <f>IF(COUNTIF($D$90:$D146,D117)&gt;=2,"重複","")</f>
        <v/>
      </c>
      <c r="B117" s="11" t="str">
        <f>IF($D117&lt;&gt;"",MAX($B$12:$B116)+1,"")</f>
        <v/>
      </c>
      <c r="C117" s="155" t="str">
        <f>IF($D117&lt;&gt;"",MAX($C$12:$C116)+1,"")</f>
        <v/>
      </c>
      <c r="D117" s="193"/>
      <c r="E117" s="130"/>
      <c r="F117" s="38" t="str">
        <f>IFERROR(VLOOKUP($D117,シート4!A:F,2,FALSE),"")</f>
        <v/>
      </c>
      <c r="G117" s="38" t="str">
        <f>IFERROR(VLOOKUP($D117,シート4!A:F,3,FALSE),"")</f>
        <v/>
      </c>
      <c r="H117" s="180" t="str">
        <f>IFERROR(VLOOKUP($D117,シート4!A:F,5,FALSE),"")</f>
        <v/>
      </c>
      <c r="I117" s="181" t="str">
        <f>IFERROR(VLOOKUP($D117,シート4!A:F,6,FALSE),"")</f>
        <v/>
      </c>
      <c r="J117" s="128" t="str">
        <f t="shared" ref="J117:J119" si="8">IFERROR(IF(K117&gt;L117,"超過",""),"")</f>
        <v/>
      </c>
    </row>
    <row r="118" spans="1:13" s="18" customFormat="1" ht="21" customHeight="1">
      <c r="A118" s="209" t="str">
        <f>IF(COUNTIF($D$90:$D147,D118)&gt;=2,"重複","")</f>
        <v/>
      </c>
      <c r="B118" s="11" t="str">
        <f>IF($D118&lt;&gt;"",MAX($B$12:$B117)+1,"")</f>
        <v/>
      </c>
      <c r="C118" s="155" t="str">
        <f>IF($D118&lt;&gt;"",MAX($C$12:$C117)+1,"")</f>
        <v/>
      </c>
      <c r="D118" s="193"/>
      <c r="E118" s="130"/>
      <c r="F118" s="38" t="str">
        <f>IFERROR(VLOOKUP($D118,シート4!A:F,2,FALSE),"")</f>
        <v/>
      </c>
      <c r="G118" s="38" t="str">
        <f>IFERROR(VLOOKUP($D118,シート4!A:F,3,FALSE),"")</f>
        <v/>
      </c>
      <c r="H118" s="180" t="str">
        <f>IFERROR(VLOOKUP($D118,シート4!A:F,5,FALSE),"")</f>
        <v/>
      </c>
      <c r="I118" s="181" t="str">
        <f>IFERROR(VLOOKUP($D118,シート4!A:F,6,FALSE),"")</f>
        <v/>
      </c>
      <c r="J118" s="128" t="str">
        <f t="shared" si="8"/>
        <v/>
      </c>
    </row>
    <row r="119" spans="1:13" s="18" customFormat="1" ht="21" customHeight="1">
      <c r="A119" s="209" t="str">
        <f>IF(COUNTIF($D$90:$D148,D119)&gt;=2,"重複","")</f>
        <v/>
      </c>
      <c r="B119" s="11" t="str">
        <f>IF($D119&lt;&gt;"",MAX($B$12:$B118)+1,"")</f>
        <v/>
      </c>
      <c r="C119" s="155" t="str">
        <f>IF($D119&lt;&gt;"",MAX($C$12:$C118)+1,"")</f>
        <v/>
      </c>
      <c r="D119" s="193"/>
      <c r="E119" s="130"/>
      <c r="F119" s="38" t="str">
        <f>IFERROR(VLOOKUP($D119,シート4!A:F,2,FALSE),"")</f>
        <v/>
      </c>
      <c r="G119" s="38" t="str">
        <f>IFERROR(VLOOKUP($D119,シート4!A:F,3,FALSE),"")</f>
        <v/>
      </c>
      <c r="H119" s="180" t="str">
        <f>IFERROR(VLOOKUP($D119,シート4!A:F,5,FALSE),"")</f>
        <v/>
      </c>
      <c r="I119" s="181" t="str">
        <f>IFERROR(VLOOKUP($D119,シート4!A:F,6,FALSE),"")</f>
        <v/>
      </c>
      <c r="J119" s="128" t="str">
        <f t="shared" si="8"/>
        <v/>
      </c>
    </row>
    <row r="120" spans="1:13" s="18" customFormat="1" ht="21" customHeight="1">
      <c r="A120" s="154"/>
      <c r="B120" s="11">
        <f>IF($D120&lt;&gt;"",MAX($B$12:$B119)+1,"")</f>
        <v>10</v>
      </c>
      <c r="C120" s="143"/>
      <c r="D120" s="19" t="s">
        <v>396</v>
      </c>
      <c r="E120" s="19"/>
      <c r="F120" s="19"/>
      <c r="G120" s="39"/>
      <c r="H120" s="100" t="str">
        <f>IF($I$120&gt;0,"小計","")</f>
        <v/>
      </c>
      <c r="I120" s="32">
        <f>SUM(I90:I119)</f>
        <v>0</v>
      </c>
      <c r="J120" s="33"/>
    </row>
    <row r="121" spans="1:13" s="18" customFormat="1" ht="21" customHeight="1">
      <c r="A121" s="154"/>
      <c r="B121" s="11">
        <f>IF($D121&lt;&gt;"",MAX($B$12:$B120)+1,"")</f>
        <v>11</v>
      </c>
      <c r="C121" s="143"/>
      <c r="D121" s="19" t="s">
        <v>395</v>
      </c>
      <c r="E121" s="19"/>
      <c r="F121" s="19"/>
      <c r="G121" s="39"/>
      <c r="H121" s="153"/>
      <c r="I121" s="154"/>
      <c r="J121" s="33"/>
    </row>
    <row r="122" spans="1:13" s="18" customFormat="1" ht="21" customHeight="1">
      <c r="A122" s="154"/>
      <c r="B122" s="11"/>
      <c r="C122" s="143"/>
      <c r="D122" s="19"/>
      <c r="E122" s="19"/>
      <c r="F122" s="19"/>
      <c r="G122" s="39"/>
      <c r="H122" s="153"/>
      <c r="I122" s="154"/>
      <c r="J122" s="33"/>
    </row>
    <row r="123" spans="1:13" s="18" customFormat="1" ht="21" customHeight="1">
      <c r="A123" s="19"/>
      <c r="B123" s="11"/>
      <c r="C123" s="143"/>
      <c r="D123" s="175" t="s">
        <v>401</v>
      </c>
      <c r="E123" s="19"/>
      <c r="F123" s="19"/>
      <c r="G123" s="39"/>
      <c r="H123" s="23"/>
      <c r="I123" s="19"/>
      <c r="J123" s="33"/>
    </row>
    <row r="124" spans="1:13" s="18" customFormat="1" ht="21" customHeight="1">
      <c r="A124" s="19"/>
      <c r="B124" s="11"/>
      <c r="C124" s="143"/>
      <c r="D124" s="17" t="s">
        <v>387</v>
      </c>
      <c r="E124" s="19"/>
      <c r="F124" s="19"/>
      <c r="G124" s="39"/>
      <c r="H124" s="23"/>
      <c r="I124" s="19"/>
      <c r="J124" s="33"/>
    </row>
    <row r="125" spans="1:13" s="18" customFormat="1" ht="21" customHeight="1">
      <c r="A125" s="207"/>
      <c r="B125" s="11"/>
      <c r="C125" s="143"/>
      <c r="D125" s="28" t="s">
        <v>383</v>
      </c>
      <c r="E125" s="34" t="s">
        <v>1783</v>
      </c>
      <c r="F125" s="28" t="s">
        <v>233</v>
      </c>
      <c r="G125" s="29" t="s">
        <v>245</v>
      </c>
      <c r="H125" s="30" t="s">
        <v>384</v>
      </c>
      <c r="I125" s="28" t="s">
        <v>4</v>
      </c>
      <c r="J125" s="33"/>
      <c r="K125" s="33"/>
    </row>
    <row r="126" spans="1:13" s="18" customFormat="1" ht="21" customHeight="1">
      <c r="A126" s="208"/>
      <c r="B126" s="11" t="str">
        <f>IF($D126&lt;&gt;"",MAX($B$12:$B125)+1,"")</f>
        <v/>
      </c>
      <c r="C126" s="155" t="str">
        <f>IF($D126&lt;&gt;"",MAX($C$12:$C125)+1,"")</f>
        <v/>
      </c>
      <c r="D126" s="186"/>
      <c r="E126" s="183"/>
      <c r="F126" s="41"/>
      <c r="G126" s="41"/>
      <c r="H126" s="184"/>
      <c r="I126" s="185"/>
      <c r="J126" s="128"/>
      <c r="M126" s="128"/>
    </row>
    <row r="127" spans="1:13" s="18" customFormat="1" ht="21" customHeight="1">
      <c r="A127" s="208"/>
      <c r="B127" s="11" t="str">
        <f>IF($D127&lt;&gt;"",MAX($B$12:$B126)+1,"")</f>
        <v/>
      </c>
      <c r="C127" s="155" t="str">
        <f>IF($D127&lt;&gt;"",MAX($C$12:$C126)+1,"")</f>
        <v/>
      </c>
      <c r="D127" s="186"/>
      <c r="E127" s="183"/>
      <c r="F127" s="41"/>
      <c r="G127" s="41"/>
      <c r="H127" s="184"/>
      <c r="I127" s="185"/>
      <c r="J127" s="128"/>
      <c r="M127" s="17"/>
    </row>
    <row r="128" spans="1:13" s="18" customFormat="1" ht="21" customHeight="1">
      <c r="A128" s="208"/>
      <c r="B128" s="11" t="str">
        <f>IF($D128&lt;&gt;"",MAX($B$12:$B127)+1,"")</f>
        <v/>
      </c>
      <c r="C128" s="155" t="str">
        <f>IF($D128&lt;&gt;"",MAX($C$12:$C127)+1,"")</f>
        <v/>
      </c>
      <c r="D128" s="186"/>
      <c r="E128" s="183"/>
      <c r="F128" s="41"/>
      <c r="G128" s="41"/>
      <c r="H128" s="184"/>
      <c r="I128" s="185"/>
      <c r="J128" s="128"/>
      <c r="M128" s="143"/>
    </row>
    <row r="129" spans="1:10" s="18" customFormat="1" ht="21" customHeight="1">
      <c r="A129" s="208"/>
      <c r="B129" s="11" t="str">
        <f>IF($D129&lt;&gt;"",MAX($B$12:$B128)+1,"")</f>
        <v/>
      </c>
      <c r="C129" s="155" t="str">
        <f>IF($D129&lt;&gt;"",MAX($C$12:$C128)+1,"")</f>
        <v/>
      </c>
      <c r="D129" s="186"/>
      <c r="E129" s="183"/>
      <c r="F129" s="41"/>
      <c r="G129" s="41"/>
      <c r="H129" s="184"/>
      <c r="I129" s="185"/>
      <c r="J129" s="128"/>
    </row>
    <row r="130" spans="1:10" s="18" customFormat="1" ht="21" customHeight="1">
      <c r="A130" s="208"/>
      <c r="B130" s="11" t="str">
        <f>IF($D130&lt;&gt;"",MAX($B$12:$B129)+1,"")</f>
        <v/>
      </c>
      <c r="C130" s="155" t="str">
        <f>IF($D130&lt;&gt;"",MAX($C$12:$C129)+1,"")</f>
        <v/>
      </c>
      <c r="D130" s="186"/>
      <c r="E130" s="183"/>
      <c r="F130" s="41"/>
      <c r="G130" s="41"/>
      <c r="H130" s="184"/>
      <c r="I130" s="185"/>
      <c r="J130" s="128"/>
    </row>
    <row r="131" spans="1:10" s="18" customFormat="1" ht="21" customHeight="1">
      <c r="A131" s="208"/>
      <c r="B131" s="11" t="str">
        <f>IF($D131&lt;&gt;"",MAX($B$12:$B130)+1,"")</f>
        <v/>
      </c>
      <c r="C131" s="155" t="str">
        <f>IF($D131&lt;&gt;"",MAX($C$12:$C130)+1,"")</f>
        <v/>
      </c>
      <c r="D131" s="186"/>
      <c r="E131" s="183"/>
      <c r="F131" s="41"/>
      <c r="G131" s="41"/>
      <c r="H131" s="184"/>
      <c r="I131" s="185"/>
      <c r="J131" s="128"/>
    </row>
    <row r="132" spans="1:10" s="18" customFormat="1" ht="21" customHeight="1">
      <c r="A132" s="208"/>
      <c r="B132" s="11" t="str">
        <f>IF($D132&lt;&gt;"",MAX($B$12:$B131)+1,"")</f>
        <v/>
      </c>
      <c r="C132" s="155" t="str">
        <f>IF($D132&lt;&gt;"",MAX($C$12:$C131)+1,"")</f>
        <v/>
      </c>
      <c r="D132" s="186"/>
      <c r="E132" s="183"/>
      <c r="F132" s="41"/>
      <c r="G132" s="41"/>
      <c r="H132" s="184"/>
      <c r="I132" s="185"/>
      <c r="J132" s="128"/>
    </row>
    <row r="133" spans="1:10" s="18" customFormat="1" ht="21" customHeight="1">
      <c r="A133" s="208"/>
      <c r="B133" s="11" t="str">
        <f>IF($D133&lt;&gt;"",MAX($B$12:$B132)+1,"")</f>
        <v/>
      </c>
      <c r="C133" s="155" t="str">
        <f>IF($D133&lt;&gt;"",MAX($C$12:$C132)+1,"")</f>
        <v/>
      </c>
      <c r="D133" s="186"/>
      <c r="E133" s="183"/>
      <c r="F133" s="41"/>
      <c r="G133" s="41"/>
      <c r="H133" s="184"/>
      <c r="I133" s="185"/>
      <c r="J133" s="128"/>
    </row>
    <row r="134" spans="1:10" s="18" customFormat="1" ht="21" customHeight="1">
      <c r="A134" s="208"/>
      <c r="B134" s="11" t="str">
        <f>IF($D134&lt;&gt;"",MAX($B$12:$B133)+1,"")</f>
        <v/>
      </c>
      <c r="C134" s="155" t="str">
        <f>IF($D134&lt;&gt;"",MAX($C$12:$C133)+1,"")</f>
        <v/>
      </c>
      <c r="D134" s="186"/>
      <c r="E134" s="183"/>
      <c r="F134" s="41"/>
      <c r="G134" s="41"/>
      <c r="H134" s="184"/>
      <c r="I134" s="185"/>
      <c r="J134" s="128"/>
    </row>
    <row r="135" spans="1:10" s="18" customFormat="1" ht="21" customHeight="1">
      <c r="A135" s="208"/>
      <c r="B135" s="11" t="str">
        <f>IF($D135&lt;&gt;"",MAX($B$12:$B134)+1,"")</f>
        <v/>
      </c>
      <c r="C135" s="155" t="str">
        <f>IF($D135&lt;&gt;"",MAX($C$12:$C134)+1,"")</f>
        <v/>
      </c>
      <c r="D135" s="186"/>
      <c r="E135" s="183"/>
      <c r="F135" s="41"/>
      <c r="G135" s="41"/>
      <c r="H135" s="184"/>
      <c r="I135" s="185"/>
      <c r="J135" s="128"/>
    </row>
    <row r="136" spans="1:10" s="18" customFormat="1" ht="21" customHeight="1">
      <c r="A136" s="208"/>
      <c r="B136" s="11" t="str">
        <f>IF($D136&lt;&gt;"",MAX($B$12:$B135)+1,"")</f>
        <v/>
      </c>
      <c r="C136" s="155" t="str">
        <f>IF($D136&lt;&gt;"",MAX($C$12:$C135)+1,"")</f>
        <v/>
      </c>
      <c r="D136" s="186"/>
      <c r="E136" s="183"/>
      <c r="F136" s="41"/>
      <c r="G136" s="41"/>
      <c r="H136" s="184"/>
      <c r="I136" s="185"/>
      <c r="J136" s="128"/>
    </row>
    <row r="137" spans="1:10" s="18" customFormat="1" ht="21" customHeight="1">
      <c r="A137" s="208"/>
      <c r="B137" s="11" t="str">
        <f>IF($D137&lt;&gt;"",MAX($B$12:$B136)+1,"")</f>
        <v/>
      </c>
      <c r="C137" s="155" t="str">
        <f>IF($D137&lt;&gt;"",MAX($C$12:$C136)+1,"")</f>
        <v/>
      </c>
      <c r="D137" s="186"/>
      <c r="E137" s="183"/>
      <c r="F137" s="41"/>
      <c r="G137" s="41"/>
      <c r="H137" s="184"/>
      <c r="I137" s="185"/>
      <c r="J137" s="128"/>
    </row>
    <row r="138" spans="1:10" s="18" customFormat="1" ht="21" customHeight="1">
      <c r="A138" s="208"/>
      <c r="B138" s="11" t="str">
        <f>IF($D138&lt;&gt;"",MAX($B$12:$B137)+1,"")</f>
        <v/>
      </c>
      <c r="C138" s="155" t="str">
        <f>IF($D138&lt;&gt;"",MAX($C$12:$C137)+1,"")</f>
        <v/>
      </c>
      <c r="D138" s="186"/>
      <c r="E138" s="183"/>
      <c r="F138" s="41"/>
      <c r="G138" s="41"/>
      <c r="H138" s="184"/>
      <c r="I138" s="185"/>
      <c r="J138" s="128"/>
    </row>
    <row r="139" spans="1:10" s="18" customFormat="1" ht="21" customHeight="1">
      <c r="A139" s="208"/>
      <c r="B139" s="11" t="str">
        <f>IF($D139&lt;&gt;"",MAX($B$12:$B138)+1,"")</f>
        <v/>
      </c>
      <c r="C139" s="155" t="str">
        <f>IF($D139&lt;&gt;"",MAX($C$12:$C138)+1,"")</f>
        <v/>
      </c>
      <c r="D139" s="186"/>
      <c r="E139" s="183"/>
      <c r="F139" s="41"/>
      <c r="G139" s="41"/>
      <c r="H139" s="184"/>
      <c r="I139" s="185"/>
      <c r="J139" s="128"/>
    </row>
    <row r="140" spans="1:10" s="18" customFormat="1" ht="21" customHeight="1">
      <c r="A140" s="208"/>
      <c r="B140" s="11" t="str">
        <f>IF($D140&lt;&gt;"",MAX($B$12:$B139)+1,"")</f>
        <v/>
      </c>
      <c r="C140" s="155" t="str">
        <f>IF($D140&lt;&gt;"",MAX($C$12:$C139)+1,"")</f>
        <v/>
      </c>
      <c r="D140" s="186"/>
      <c r="E140" s="183"/>
      <c r="F140" s="41"/>
      <c r="G140" s="41"/>
      <c r="H140" s="184"/>
      <c r="I140" s="185"/>
      <c r="J140" s="128"/>
    </row>
    <row r="141" spans="1:10" s="18" customFormat="1" ht="21" customHeight="1">
      <c r="A141" s="208"/>
      <c r="B141" s="11" t="str">
        <f>IF($D141&lt;&gt;"",MAX($B$12:$B140)+1,"")</f>
        <v/>
      </c>
      <c r="C141" s="155" t="str">
        <f>IF($D141&lt;&gt;"",MAX($C$12:$C140)+1,"")</f>
        <v/>
      </c>
      <c r="D141" s="186"/>
      <c r="E141" s="183"/>
      <c r="F141" s="41"/>
      <c r="G141" s="41"/>
      <c r="H141" s="184"/>
      <c r="I141" s="185"/>
      <c r="J141" s="128"/>
    </row>
    <row r="142" spans="1:10" s="18" customFormat="1" ht="21" customHeight="1">
      <c r="A142" s="208"/>
      <c r="B142" s="11" t="str">
        <f>IF($D142&lt;&gt;"",MAX($B$12:$B141)+1,"")</f>
        <v/>
      </c>
      <c r="C142" s="155" t="str">
        <f>IF($D142&lt;&gt;"",MAX($C$12:$C141)+1,"")</f>
        <v/>
      </c>
      <c r="D142" s="186"/>
      <c r="E142" s="183"/>
      <c r="F142" s="41"/>
      <c r="G142" s="41"/>
      <c r="H142" s="184"/>
      <c r="I142" s="185"/>
      <c r="J142" s="128"/>
    </row>
    <row r="143" spans="1:10" s="18" customFormat="1" ht="21" customHeight="1">
      <c r="A143" s="208"/>
      <c r="B143" s="11" t="str">
        <f>IF($D143&lt;&gt;"",MAX($B$12:$B142)+1,"")</f>
        <v/>
      </c>
      <c r="C143" s="155" t="str">
        <f>IF($D143&lt;&gt;"",MAX($C$12:$C142)+1,"")</f>
        <v/>
      </c>
      <c r="D143" s="186"/>
      <c r="E143" s="183"/>
      <c r="F143" s="41"/>
      <c r="G143" s="41"/>
      <c r="H143" s="184"/>
      <c r="I143" s="185"/>
      <c r="J143" s="128"/>
    </row>
    <row r="144" spans="1:10" s="18" customFormat="1" ht="21" customHeight="1">
      <c r="A144" s="208"/>
      <c r="B144" s="11" t="str">
        <f>IF($D144&lt;&gt;"",MAX($B$12:$B143)+1,"")</f>
        <v/>
      </c>
      <c r="C144" s="155" t="str">
        <f>IF($D144&lt;&gt;"",MAX($C$12:$C143)+1,"")</f>
        <v/>
      </c>
      <c r="D144" s="186"/>
      <c r="E144" s="183"/>
      <c r="F144" s="41"/>
      <c r="G144" s="41"/>
      <c r="H144" s="184"/>
      <c r="I144" s="185"/>
      <c r="J144" s="128"/>
    </row>
    <row r="145" spans="1:10" s="18" customFormat="1" ht="21" customHeight="1">
      <c r="A145" s="208"/>
      <c r="B145" s="11" t="str">
        <f>IF($D145&lt;&gt;"",MAX($B$12:$B144)+1,"")</f>
        <v/>
      </c>
      <c r="C145" s="155" t="str">
        <f>IF($D145&lt;&gt;"",MAX($C$12:$C144)+1,"")</f>
        <v/>
      </c>
      <c r="D145" s="186"/>
      <c r="E145" s="183"/>
      <c r="F145" s="41"/>
      <c r="G145" s="41"/>
      <c r="H145" s="184"/>
      <c r="I145" s="185"/>
      <c r="J145" s="33"/>
    </row>
    <row r="146" spans="1:10" s="18" customFormat="1" ht="21" customHeight="1">
      <c r="A146" s="154"/>
      <c r="B146" s="11">
        <f>IF($D146&lt;&gt;"",MAX($B$12:$B145)+1,"")</f>
        <v>12</v>
      </c>
      <c r="C146" s="143"/>
      <c r="D146" s="19" t="s">
        <v>396</v>
      </c>
      <c r="E146" s="19"/>
      <c r="F146" s="19"/>
      <c r="G146" s="20"/>
      <c r="H146" s="100" t="str">
        <f>IF($I$146&gt;0,"小計","")</f>
        <v/>
      </c>
      <c r="I146" s="32">
        <f>SUM(I126:I145)</f>
        <v>0</v>
      </c>
      <c r="J146" s="33"/>
    </row>
    <row r="147" spans="1:10" s="18" customFormat="1" ht="21" customHeight="1">
      <c r="A147" s="19"/>
      <c r="B147" s="11">
        <f>IF($D147&lt;&gt;"",MAX($B$12:$B146)+1,"")</f>
        <v>13</v>
      </c>
      <c r="C147" s="143"/>
      <c r="D147" s="19" t="s">
        <v>396</v>
      </c>
      <c r="E147" s="19"/>
      <c r="F147" s="19"/>
      <c r="G147" s="20"/>
      <c r="H147" s="23"/>
      <c r="I147" s="19"/>
      <c r="J147" s="33"/>
    </row>
    <row r="148" spans="1:10" s="18" customFormat="1" ht="21" customHeight="1">
      <c r="A148" s="19"/>
      <c r="B148" s="11">
        <f>IF($I148&lt;&gt;"",MAX($B$12:$B147)+1,"")</f>
        <v>14</v>
      </c>
      <c r="C148" s="155"/>
      <c r="D148" s="19" t="s">
        <v>396</v>
      </c>
      <c r="E148" s="19"/>
      <c r="F148" s="19"/>
      <c r="G148" s="20"/>
      <c r="H148" s="23"/>
      <c r="I148" s="19" t="s">
        <v>399</v>
      </c>
      <c r="J148" s="33"/>
    </row>
    <row r="149" spans="1:10" s="18" customFormat="1" ht="21" customHeight="1">
      <c r="A149" s="19"/>
      <c r="B149" s="11"/>
      <c r="C149" s="143"/>
      <c r="D149" s="19"/>
      <c r="E149" s="19"/>
      <c r="F149" s="19"/>
      <c r="H149" s="20"/>
      <c r="I149" s="19"/>
      <c r="J149" s="33"/>
    </row>
    <row r="150" spans="1:10" s="18" customFormat="1" ht="18" customHeight="1">
      <c r="A150" s="19"/>
      <c r="B150" s="11"/>
      <c r="D150" s="19"/>
      <c r="E150" s="19"/>
      <c r="F150" s="19"/>
      <c r="G150" s="20"/>
      <c r="H150" s="23"/>
      <c r="I150" s="19"/>
      <c r="J150" s="33"/>
    </row>
    <row r="151" spans="1:10" s="18" customFormat="1" ht="18" customHeight="1">
      <c r="A151" s="19"/>
      <c r="B151" s="11"/>
      <c r="D151" s="19"/>
      <c r="E151" s="19"/>
      <c r="F151" s="19"/>
      <c r="G151" s="20"/>
      <c r="H151" s="23"/>
      <c r="I151" s="19"/>
      <c r="J151" s="33"/>
    </row>
    <row r="152" spans="1:10" s="18" customFormat="1" ht="18" customHeight="1">
      <c r="A152" s="19"/>
      <c r="B152" s="11"/>
      <c r="D152" s="19"/>
      <c r="E152" s="19"/>
      <c r="F152" s="19"/>
      <c r="G152" s="20"/>
      <c r="H152" s="23"/>
      <c r="I152" s="19"/>
      <c r="J152" s="33"/>
    </row>
    <row r="153" spans="1:10" s="18" customFormat="1" ht="18" customHeight="1">
      <c r="A153" s="19"/>
      <c r="B153" s="11"/>
      <c r="D153" s="19"/>
      <c r="E153" s="19"/>
      <c r="F153" s="19"/>
      <c r="G153" s="20"/>
      <c r="H153" s="23"/>
      <c r="I153" s="19"/>
      <c r="J153" s="33"/>
    </row>
    <row r="154" spans="1:10" s="18" customFormat="1" ht="18" customHeight="1">
      <c r="A154" s="19"/>
      <c r="B154" s="11"/>
      <c r="D154" s="19"/>
      <c r="E154" s="19"/>
      <c r="F154" s="19"/>
      <c r="G154" s="20"/>
      <c r="H154" s="23"/>
      <c r="I154" s="19"/>
      <c r="J154" s="33"/>
    </row>
    <row r="155" spans="1:10" s="18" customFormat="1" ht="18" customHeight="1">
      <c r="A155" s="19"/>
      <c r="B155" s="11"/>
      <c r="D155" s="19"/>
      <c r="E155" s="19"/>
      <c r="F155" s="19"/>
      <c r="G155" s="20"/>
      <c r="H155" s="23"/>
      <c r="I155" s="19"/>
      <c r="J155" s="33"/>
    </row>
    <row r="156" spans="1:10" s="18" customFormat="1" ht="18" customHeight="1">
      <c r="A156" s="19"/>
      <c r="B156" s="11"/>
      <c r="D156" s="19"/>
      <c r="E156" s="19"/>
      <c r="F156" s="19"/>
      <c r="G156" s="20"/>
      <c r="H156" s="23"/>
      <c r="I156" s="19"/>
      <c r="J156" s="33"/>
    </row>
    <row r="157" spans="1:10" s="18" customFormat="1" ht="18" customHeight="1">
      <c r="A157" s="19"/>
      <c r="B157" s="11"/>
      <c r="D157" s="19"/>
      <c r="E157" s="19"/>
      <c r="F157" s="19"/>
      <c r="G157" s="20"/>
      <c r="H157" s="23"/>
      <c r="I157" s="19"/>
      <c r="J157" s="33"/>
    </row>
    <row r="158" spans="1:10" s="18" customFormat="1" ht="18" customHeight="1">
      <c r="A158" s="19"/>
      <c r="B158" s="11"/>
      <c r="D158" s="19"/>
      <c r="E158" s="19"/>
      <c r="F158" s="19"/>
      <c r="G158" s="20"/>
      <c r="H158" s="23"/>
      <c r="I158" s="19"/>
      <c r="J158" s="33"/>
    </row>
  </sheetData>
  <sheetProtection algorithmName="SHA-512" hashValue="zjEZgpCRn5wMGF2yVMCkotVAaqSshb+C/EVs5jjB6dT6TFXha/jM8vZErtdwWbvcDQCSshKyRV/9P57Yl4Kh0w==" saltValue="rJD+TaoCkMULJsblmmnZeA==" spinCount="100000" sheet="1" objects="1" scenarios="1"/>
  <mergeCells count="7">
    <mergeCell ref="D85:F85"/>
    <mergeCell ref="D45:F45"/>
    <mergeCell ref="D64:G64"/>
    <mergeCell ref="D3:E3"/>
    <mergeCell ref="D4:E4"/>
    <mergeCell ref="D7:F7"/>
    <mergeCell ref="D26:F26"/>
  </mergeCells>
  <phoneticPr fontId="2"/>
  <conditionalFormatting sqref="D11">
    <cfRule type="duplicateValues" dxfId="153" priority="186"/>
    <cfRule type="duplicateValues" dxfId="152" priority="199"/>
  </conditionalFormatting>
  <conditionalFormatting sqref="D12 D14">
    <cfRule type="duplicateValues" dxfId="151" priority="24"/>
    <cfRule type="duplicateValues" dxfId="150" priority="25"/>
    <cfRule type="duplicateValues" dxfId="149" priority="26"/>
  </conditionalFormatting>
  <conditionalFormatting sqref="D12 D14:D17">
    <cfRule type="duplicateValues" dxfId="148" priority="20"/>
  </conditionalFormatting>
  <conditionalFormatting sqref="D13">
    <cfRule type="duplicateValues" dxfId="147" priority="16"/>
    <cfRule type="duplicateValues" dxfId="146" priority="17"/>
    <cfRule type="duplicateValues" dxfId="145" priority="18"/>
    <cfRule type="duplicateValues" dxfId="144" priority="19"/>
  </conditionalFormatting>
  <conditionalFormatting sqref="D15:D17">
    <cfRule type="duplicateValues" dxfId="143" priority="21"/>
    <cfRule type="duplicateValues" dxfId="142" priority="22"/>
    <cfRule type="duplicateValues" dxfId="141" priority="23"/>
  </conditionalFormatting>
  <conditionalFormatting sqref="D31">
    <cfRule type="duplicateValues" dxfId="140" priority="11"/>
    <cfRule type="duplicateValues" dxfId="139" priority="12"/>
    <cfRule type="duplicateValues" dxfId="138" priority="13"/>
    <cfRule type="duplicateValues" dxfId="137" priority="14"/>
    <cfRule type="duplicateValues" dxfId="136" priority="15"/>
  </conditionalFormatting>
  <conditionalFormatting sqref="D32:D33">
    <cfRule type="duplicateValues" dxfId="135" priority="6"/>
    <cfRule type="duplicateValues" dxfId="134" priority="7"/>
    <cfRule type="duplicateValues" dxfId="133" priority="8"/>
    <cfRule type="duplicateValues" dxfId="132" priority="9"/>
    <cfRule type="duplicateValues" dxfId="131" priority="10"/>
  </conditionalFormatting>
  <conditionalFormatting sqref="D34">
    <cfRule type="duplicateValues" dxfId="130" priority="5"/>
    <cfRule type="duplicateValues" dxfId="129" priority="1"/>
    <cfRule type="duplicateValues" dxfId="128" priority="2"/>
    <cfRule type="duplicateValues" dxfId="127" priority="3"/>
    <cfRule type="duplicateValues" dxfId="126" priority="4"/>
  </conditionalFormatting>
  <conditionalFormatting sqref="D35">
    <cfRule type="duplicateValues" dxfId="125" priority="61"/>
  </conditionalFormatting>
  <conditionalFormatting sqref="D35:D36">
    <cfRule type="duplicateValues" dxfId="124" priority="56"/>
    <cfRule type="duplicateValues" dxfId="123" priority="57"/>
    <cfRule type="duplicateValues" dxfId="122" priority="58"/>
    <cfRule type="duplicateValues" dxfId="121" priority="59"/>
  </conditionalFormatting>
  <conditionalFormatting sqref="D36">
    <cfRule type="duplicateValues" dxfId="120" priority="62"/>
  </conditionalFormatting>
  <conditionalFormatting sqref="D50:D54">
    <cfRule type="duplicateValues" dxfId="119" priority="51"/>
    <cfRule type="duplicateValues" dxfId="118" priority="52"/>
  </conditionalFormatting>
  <conditionalFormatting sqref="D55:D57">
    <cfRule type="duplicateValues" dxfId="117" priority="43"/>
    <cfRule type="duplicateValues" dxfId="116" priority="44"/>
  </conditionalFormatting>
  <conditionalFormatting sqref="I1:J1">
    <cfRule type="cellIs" dxfId="115" priority="710" operator="between">
      <formula>60</formula>
      <formula>120</formula>
    </cfRule>
  </conditionalFormatting>
  <dataValidations count="1">
    <dataValidation type="list" allowBlank="1" showInputMessage="1" showErrorMessage="1" prompt="選択してください" sqref="D126:D145" xr:uid="{13A53F89-24B4-4057-83D9-E906113E88D7}">
      <formula1>"1_JASPO主催,2_他団体学会,3_他団体講習会,4_Cancer e-learning,5_認定外部講習会"</formula1>
    </dataValidation>
  </dataValidations>
  <hyperlinks>
    <hyperlink ref="H27" location="単位登録シート!C125" display="(入力できない場合は、5の手入力欄に）" xr:uid="{70FD5F1B-60A1-4D99-9B53-1C5A977FA5EC}"/>
    <hyperlink ref="H46" location="単位登録シート!C125" display="(入力できない場合は、5の手入力欄に）" xr:uid="{9C181AC6-8D9D-46C4-9E93-433B8D988524}"/>
    <hyperlink ref="H8" location="単位登録シート!D125" display="(入力できない場合は、5の手入力欄に）" xr:uid="{66B8709A-8596-4987-B7E6-EA47D5D562D5}"/>
    <hyperlink ref="H65" location="単位登録シート!C125" display="(入力できない場合は、5の手入力欄に）" xr:uid="{775686B9-64B1-4D3F-96A6-106CB680A891}"/>
    <hyperlink ref="H86" location="単位登録シート!D125" display="(入力できない場合は、5の手入力欄に）" xr:uid="{969A9720-4C98-417B-A104-1108AB9E17D2}"/>
    <hyperlink ref="D7" location="シート1!A1" display="■1_JASPO主催講習会" xr:uid="{79E9552A-4944-44F3-B83C-397980A0CCE9}"/>
    <hyperlink ref="D26" location="シート2!A1" display="■2_他団体の学会（シート2）" xr:uid="{1FBAE193-4357-4108-A65A-1C839333668D}"/>
    <hyperlink ref="D45" location="'シート3-1'!A1" display="■3-1_他団体の講習会(シート3-1）" xr:uid="{D3E32D05-FFC6-4232-89F9-2E59227ABFEC}"/>
    <hyperlink ref="D64" location="'シート3-2'!A1" display="■3-2_日本癌治療学会 Cancer e-learning（シート3-2）※申請上限は30単位まで" xr:uid="{2773EDA2-C462-41B7-A73C-5D1A67199252}"/>
    <hyperlink ref="D85" location="シート4!A1" display="■4 認定外部講習会（シート4）" xr:uid="{C80E6B36-7C3A-4417-A753-2B666C4A7C46}"/>
  </hyperlinks>
  <pageMargins left="0.23622047244094491" right="0.23622047244094491" top="0.55118110236220474" bottom="0.55118110236220474" header="0.31496062992125984" footer="0.31496062992125984"/>
  <pageSetup paperSize="9" scale="65" fitToHeight="0" orientation="portrait" horizontalDpi="4294967293" r:id="rId1"/>
  <rowBreaks count="1" manualBreakCount="1">
    <brk id="12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theme="8" tint="0.59999389629810485"/>
    <pageSetUpPr fitToPage="1"/>
  </sheetPr>
  <dimension ref="A1:T90"/>
  <sheetViews>
    <sheetView workbookViewId="0">
      <pane ySplit="2" topLeftCell="A76" activePane="bottomLeft" state="frozen"/>
      <selection pane="bottomLeft" activeCell="D90" sqref="D90"/>
    </sheetView>
  </sheetViews>
  <sheetFormatPr defaultColWidth="8.75" defaultRowHeight="21.6" customHeight="1"/>
  <cols>
    <col min="1" max="1" width="13.75" style="64" customWidth="1"/>
    <col min="2" max="2" width="18.25" style="60" customWidth="1"/>
    <col min="3" max="3" width="35.125" style="60" hidden="1" customWidth="1"/>
    <col min="4" max="4" width="69" style="60" customWidth="1"/>
    <col min="5" max="5" width="22.75" style="60" customWidth="1"/>
    <col min="6" max="6" width="25" style="138" customWidth="1"/>
    <col min="7" max="7" width="14.25" style="65" customWidth="1"/>
    <col min="8" max="8" width="4.25" style="4" hidden="1" customWidth="1"/>
    <col min="9" max="9" width="4.75" style="4" hidden="1" customWidth="1"/>
    <col min="10" max="10" width="36.625" style="60" hidden="1" customWidth="1"/>
    <col min="21" max="257" width="8.75" style="60"/>
    <col min="258" max="258" width="13.25" style="60" customWidth="1"/>
    <col min="259" max="259" width="11.625" style="60" customWidth="1"/>
    <col min="260" max="260" width="30.625" style="60" bestFit="1" customWidth="1"/>
    <col min="261" max="261" width="23.5" style="60" bestFit="1" customWidth="1"/>
    <col min="262" max="262" width="11.125" style="60" customWidth="1"/>
    <col min="263" max="513" width="8.75" style="60"/>
    <col min="514" max="514" width="13.25" style="60" customWidth="1"/>
    <col min="515" max="515" width="11.625" style="60" customWidth="1"/>
    <col min="516" max="516" width="30.625" style="60" bestFit="1" customWidth="1"/>
    <col min="517" max="517" width="23.5" style="60" bestFit="1" customWidth="1"/>
    <col min="518" max="518" width="11.125" style="60" customWidth="1"/>
    <col min="519" max="769" width="8.75" style="60"/>
    <col min="770" max="770" width="13.25" style="60" customWidth="1"/>
    <col min="771" max="771" width="11.625" style="60" customWidth="1"/>
    <col min="772" max="772" width="30.625" style="60" bestFit="1" customWidth="1"/>
    <col min="773" max="773" width="23.5" style="60" bestFit="1" customWidth="1"/>
    <col min="774" max="774" width="11.125" style="60" customWidth="1"/>
    <col min="775" max="1025" width="8.75" style="60"/>
    <col min="1026" max="1026" width="13.25" style="60" customWidth="1"/>
    <col min="1027" max="1027" width="11.625" style="60" customWidth="1"/>
    <col min="1028" max="1028" width="30.625" style="60" bestFit="1" customWidth="1"/>
    <col min="1029" max="1029" width="23.5" style="60" bestFit="1" customWidth="1"/>
    <col min="1030" max="1030" width="11.125" style="60" customWidth="1"/>
    <col min="1031" max="1281" width="8.75" style="60"/>
    <col min="1282" max="1282" width="13.25" style="60" customWidth="1"/>
    <col min="1283" max="1283" width="11.625" style="60" customWidth="1"/>
    <col min="1284" max="1284" width="30.625" style="60" bestFit="1" customWidth="1"/>
    <col min="1285" max="1285" width="23.5" style="60" bestFit="1" customWidth="1"/>
    <col min="1286" max="1286" width="11.125" style="60" customWidth="1"/>
    <col min="1287" max="1537" width="8.75" style="60"/>
    <col min="1538" max="1538" width="13.25" style="60" customWidth="1"/>
    <col min="1539" max="1539" width="11.625" style="60" customWidth="1"/>
    <col min="1540" max="1540" width="30.625" style="60" bestFit="1" customWidth="1"/>
    <col min="1541" max="1541" width="23.5" style="60" bestFit="1" customWidth="1"/>
    <col min="1542" max="1542" width="11.125" style="60" customWidth="1"/>
    <col min="1543" max="1793" width="8.75" style="60"/>
    <col min="1794" max="1794" width="13.25" style="60" customWidth="1"/>
    <col min="1795" max="1795" width="11.625" style="60" customWidth="1"/>
    <col min="1796" max="1796" width="30.625" style="60" bestFit="1" customWidth="1"/>
    <col min="1797" max="1797" width="23.5" style="60" bestFit="1" customWidth="1"/>
    <col min="1798" max="1798" width="11.125" style="60" customWidth="1"/>
    <col min="1799" max="2049" width="8.75" style="60"/>
    <col min="2050" max="2050" width="13.25" style="60" customWidth="1"/>
    <col min="2051" max="2051" width="11.625" style="60" customWidth="1"/>
    <col min="2052" max="2052" width="30.625" style="60" bestFit="1" customWidth="1"/>
    <col min="2053" max="2053" width="23.5" style="60" bestFit="1" customWidth="1"/>
    <col min="2054" max="2054" width="11.125" style="60" customWidth="1"/>
    <col min="2055" max="2305" width="8.75" style="60"/>
    <col min="2306" max="2306" width="13.25" style="60" customWidth="1"/>
    <col min="2307" max="2307" width="11.625" style="60" customWidth="1"/>
    <col min="2308" max="2308" width="30.625" style="60" bestFit="1" customWidth="1"/>
    <col min="2309" max="2309" width="23.5" style="60" bestFit="1" customWidth="1"/>
    <col min="2310" max="2310" width="11.125" style="60" customWidth="1"/>
    <col min="2311" max="2561" width="8.75" style="60"/>
    <col min="2562" max="2562" width="13.25" style="60" customWidth="1"/>
    <col min="2563" max="2563" width="11.625" style="60" customWidth="1"/>
    <col min="2564" max="2564" width="30.625" style="60" bestFit="1" customWidth="1"/>
    <col min="2565" max="2565" width="23.5" style="60" bestFit="1" customWidth="1"/>
    <col min="2566" max="2566" width="11.125" style="60" customWidth="1"/>
    <col min="2567" max="2817" width="8.75" style="60"/>
    <col min="2818" max="2818" width="13.25" style="60" customWidth="1"/>
    <col min="2819" max="2819" width="11.625" style="60" customWidth="1"/>
    <col min="2820" max="2820" width="30.625" style="60" bestFit="1" customWidth="1"/>
    <col min="2821" max="2821" width="23.5" style="60" bestFit="1" customWidth="1"/>
    <col min="2822" max="2822" width="11.125" style="60" customWidth="1"/>
    <col min="2823" max="3073" width="8.75" style="60"/>
    <col min="3074" max="3074" width="13.25" style="60" customWidth="1"/>
    <col min="3075" max="3075" width="11.625" style="60" customWidth="1"/>
    <col min="3076" max="3076" width="30.625" style="60" bestFit="1" customWidth="1"/>
    <col min="3077" max="3077" width="23.5" style="60" bestFit="1" customWidth="1"/>
    <col min="3078" max="3078" width="11.125" style="60" customWidth="1"/>
    <col min="3079" max="3329" width="8.75" style="60"/>
    <col min="3330" max="3330" width="13.25" style="60" customWidth="1"/>
    <col min="3331" max="3331" width="11.625" style="60" customWidth="1"/>
    <col min="3332" max="3332" width="30.625" style="60" bestFit="1" customWidth="1"/>
    <col min="3333" max="3333" width="23.5" style="60" bestFit="1" customWidth="1"/>
    <col min="3334" max="3334" width="11.125" style="60" customWidth="1"/>
    <col min="3335" max="3585" width="8.75" style="60"/>
    <col min="3586" max="3586" width="13.25" style="60" customWidth="1"/>
    <col min="3587" max="3587" width="11.625" style="60" customWidth="1"/>
    <col min="3588" max="3588" width="30.625" style="60" bestFit="1" customWidth="1"/>
    <col min="3589" max="3589" width="23.5" style="60" bestFit="1" customWidth="1"/>
    <col min="3590" max="3590" width="11.125" style="60" customWidth="1"/>
    <col min="3591" max="3841" width="8.75" style="60"/>
    <col min="3842" max="3842" width="13.25" style="60" customWidth="1"/>
    <col min="3843" max="3843" width="11.625" style="60" customWidth="1"/>
    <col min="3844" max="3844" width="30.625" style="60" bestFit="1" customWidth="1"/>
    <col min="3845" max="3845" width="23.5" style="60" bestFit="1" customWidth="1"/>
    <col min="3846" max="3846" width="11.125" style="60" customWidth="1"/>
    <col min="3847" max="4097" width="8.75" style="60"/>
    <col min="4098" max="4098" width="13.25" style="60" customWidth="1"/>
    <col min="4099" max="4099" width="11.625" style="60" customWidth="1"/>
    <col min="4100" max="4100" width="30.625" style="60" bestFit="1" customWidth="1"/>
    <col min="4101" max="4101" width="23.5" style="60" bestFit="1" customWidth="1"/>
    <col min="4102" max="4102" width="11.125" style="60" customWidth="1"/>
    <col min="4103" max="4353" width="8.75" style="60"/>
    <col min="4354" max="4354" width="13.25" style="60" customWidth="1"/>
    <col min="4355" max="4355" width="11.625" style="60" customWidth="1"/>
    <col min="4356" max="4356" width="30.625" style="60" bestFit="1" customWidth="1"/>
    <col min="4357" max="4357" width="23.5" style="60" bestFit="1" customWidth="1"/>
    <col min="4358" max="4358" width="11.125" style="60" customWidth="1"/>
    <col min="4359" max="4609" width="8.75" style="60"/>
    <col min="4610" max="4610" width="13.25" style="60" customWidth="1"/>
    <col min="4611" max="4611" width="11.625" style="60" customWidth="1"/>
    <col min="4612" max="4612" width="30.625" style="60" bestFit="1" customWidth="1"/>
    <col min="4613" max="4613" width="23.5" style="60" bestFit="1" customWidth="1"/>
    <col min="4614" max="4614" width="11.125" style="60" customWidth="1"/>
    <col min="4615" max="4865" width="8.75" style="60"/>
    <col min="4866" max="4866" width="13.25" style="60" customWidth="1"/>
    <col min="4867" max="4867" width="11.625" style="60" customWidth="1"/>
    <col min="4868" max="4868" width="30.625" style="60" bestFit="1" customWidth="1"/>
    <col min="4869" max="4869" width="23.5" style="60" bestFit="1" customWidth="1"/>
    <col min="4870" max="4870" width="11.125" style="60" customWidth="1"/>
    <col min="4871" max="5121" width="8.75" style="60"/>
    <col min="5122" max="5122" width="13.25" style="60" customWidth="1"/>
    <col min="5123" max="5123" width="11.625" style="60" customWidth="1"/>
    <col min="5124" max="5124" width="30.625" style="60" bestFit="1" customWidth="1"/>
    <col min="5125" max="5125" width="23.5" style="60" bestFit="1" customWidth="1"/>
    <col min="5126" max="5126" width="11.125" style="60" customWidth="1"/>
    <col min="5127" max="5377" width="8.75" style="60"/>
    <col min="5378" max="5378" width="13.25" style="60" customWidth="1"/>
    <col min="5379" max="5379" width="11.625" style="60" customWidth="1"/>
    <col min="5380" max="5380" width="30.625" style="60" bestFit="1" customWidth="1"/>
    <col min="5381" max="5381" width="23.5" style="60" bestFit="1" customWidth="1"/>
    <col min="5382" max="5382" width="11.125" style="60" customWidth="1"/>
    <col min="5383" max="5633" width="8.75" style="60"/>
    <col min="5634" max="5634" width="13.25" style="60" customWidth="1"/>
    <col min="5635" max="5635" width="11.625" style="60" customWidth="1"/>
    <col min="5636" max="5636" width="30.625" style="60" bestFit="1" customWidth="1"/>
    <col min="5637" max="5637" width="23.5" style="60" bestFit="1" customWidth="1"/>
    <col min="5638" max="5638" width="11.125" style="60" customWidth="1"/>
    <col min="5639" max="5889" width="8.75" style="60"/>
    <col min="5890" max="5890" width="13.25" style="60" customWidth="1"/>
    <col min="5891" max="5891" width="11.625" style="60" customWidth="1"/>
    <col min="5892" max="5892" width="30.625" style="60" bestFit="1" customWidth="1"/>
    <col min="5893" max="5893" width="23.5" style="60" bestFit="1" customWidth="1"/>
    <col min="5894" max="5894" width="11.125" style="60" customWidth="1"/>
    <col min="5895" max="6145" width="8.75" style="60"/>
    <col min="6146" max="6146" width="13.25" style="60" customWidth="1"/>
    <col min="6147" max="6147" width="11.625" style="60" customWidth="1"/>
    <col min="6148" max="6148" width="30.625" style="60" bestFit="1" customWidth="1"/>
    <col min="6149" max="6149" width="23.5" style="60" bestFit="1" customWidth="1"/>
    <col min="6150" max="6150" width="11.125" style="60" customWidth="1"/>
    <col min="6151" max="6401" width="8.75" style="60"/>
    <col min="6402" max="6402" width="13.25" style="60" customWidth="1"/>
    <col min="6403" max="6403" width="11.625" style="60" customWidth="1"/>
    <col min="6404" max="6404" width="30.625" style="60" bestFit="1" customWidth="1"/>
    <col min="6405" max="6405" width="23.5" style="60" bestFit="1" customWidth="1"/>
    <col min="6406" max="6406" width="11.125" style="60" customWidth="1"/>
    <col min="6407" max="6657" width="8.75" style="60"/>
    <col min="6658" max="6658" width="13.25" style="60" customWidth="1"/>
    <col min="6659" max="6659" width="11.625" style="60" customWidth="1"/>
    <col min="6660" max="6660" width="30.625" style="60" bestFit="1" customWidth="1"/>
    <col min="6661" max="6661" width="23.5" style="60" bestFit="1" customWidth="1"/>
    <col min="6662" max="6662" width="11.125" style="60" customWidth="1"/>
    <col min="6663" max="6913" width="8.75" style="60"/>
    <col min="6914" max="6914" width="13.25" style="60" customWidth="1"/>
    <col min="6915" max="6915" width="11.625" style="60" customWidth="1"/>
    <col min="6916" max="6916" width="30.625" style="60" bestFit="1" customWidth="1"/>
    <col min="6917" max="6917" width="23.5" style="60" bestFit="1" customWidth="1"/>
    <col min="6918" max="6918" width="11.125" style="60" customWidth="1"/>
    <col min="6919" max="7169" width="8.75" style="60"/>
    <col min="7170" max="7170" width="13.25" style="60" customWidth="1"/>
    <col min="7171" max="7171" width="11.625" style="60" customWidth="1"/>
    <col min="7172" max="7172" width="30.625" style="60" bestFit="1" customWidth="1"/>
    <col min="7173" max="7173" width="23.5" style="60" bestFit="1" customWidth="1"/>
    <col min="7174" max="7174" width="11.125" style="60" customWidth="1"/>
    <col min="7175" max="7425" width="8.75" style="60"/>
    <col min="7426" max="7426" width="13.25" style="60" customWidth="1"/>
    <col min="7427" max="7427" width="11.625" style="60" customWidth="1"/>
    <col min="7428" max="7428" width="30.625" style="60" bestFit="1" customWidth="1"/>
    <col min="7429" max="7429" width="23.5" style="60" bestFit="1" customWidth="1"/>
    <col min="7430" max="7430" width="11.125" style="60" customWidth="1"/>
    <col min="7431" max="7681" width="8.75" style="60"/>
    <col min="7682" max="7682" width="13.25" style="60" customWidth="1"/>
    <col min="7683" max="7683" width="11.625" style="60" customWidth="1"/>
    <col min="7684" max="7684" width="30.625" style="60" bestFit="1" customWidth="1"/>
    <col min="7685" max="7685" width="23.5" style="60" bestFit="1" customWidth="1"/>
    <col min="7686" max="7686" width="11.125" style="60" customWidth="1"/>
    <col min="7687" max="7937" width="8.75" style="60"/>
    <col min="7938" max="7938" width="13.25" style="60" customWidth="1"/>
    <col min="7939" max="7939" width="11.625" style="60" customWidth="1"/>
    <col min="7940" max="7940" width="30.625" style="60" bestFit="1" customWidth="1"/>
    <col min="7941" max="7941" width="23.5" style="60" bestFit="1" customWidth="1"/>
    <col min="7942" max="7942" width="11.125" style="60" customWidth="1"/>
    <col min="7943" max="8193" width="8.75" style="60"/>
    <col min="8194" max="8194" width="13.25" style="60" customWidth="1"/>
    <col min="8195" max="8195" width="11.625" style="60" customWidth="1"/>
    <col min="8196" max="8196" width="30.625" style="60" bestFit="1" customWidth="1"/>
    <col min="8197" max="8197" width="23.5" style="60" bestFit="1" customWidth="1"/>
    <col min="8198" max="8198" width="11.125" style="60" customWidth="1"/>
    <col min="8199" max="8449" width="8.75" style="60"/>
    <col min="8450" max="8450" width="13.25" style="60" customWidth="1"/>
    <col min="8451" max="8451" width="11.625" style="60" customWidth="1"/>
    <col min="8452" max="8452" width="30.625" style="60" bestFit="1" customWidth="1"/>
    <col min="8453" max="8453" width="23.5" style="60" bestFit="1" customWidth="1"/>
    <col min="8454" max="8454" width="11.125" style="60" customWidth="1"/>
    <col min="8455" max="8705" width="8.75" style="60"/>
    <col min="8706" max="8706" width="13.25" style="60" customWidth="1"/>
    <col min="8707" max="8707" width="11.625" style="60" customWidth="1"/>
    <col min="8708" max="8708" width="30.625" style="60" bestFit="1" customWidth="1"/>
    <col min="8709" max="8709" width="23.5" style="60" bestFit="1" customWidth="1"/>
    <col min="8710" max="8710" width="11.125" style="60" customWidth="1"/>
    <col min="8711" max="8961" width="8.75" style="60"/>
    <col min="8962" max="8962" width="13.25" style="60" customWidth="1"/>
    <col min="8963" max="8963" width="11.625" style="60" customWidth="1"/>
    <col min="8964" max="8964" width="30.625" style="60" bestFit="1" customWidth="1"/>
    <col min="8965" max="8965" width="23.5" style="60" bestFit="1" customWidth="1"/>
    <col min="8966" max="8966" width="11.125" style="60" customWidth="1"/>
    <col min="8967" max="9217" width="8.75" style="60"/>
    <col min="9218" max="9218" width="13.25" style="60" customWidth="1"/>
    <col min="9219" max="9219" width="11.625" style="60" customWidth="1"/>
    <col min="9220" max="9220" width="30.625" style="60" bestFit="1" customWidth="1"/>
    <col min="9221" max="9221" width="23.5" style="60" bestFit="1" customWidth="1"/>
    <col min="9222" max="9222" width="11.125" style="60" customWidth="1"/>
    <col min="9223" max="9473" width="8.75" style="60"/>
    <col min="9474" max="9474" width="13.25" style="60" customWidth="1"/>
    <col min="9475" max="9475" width="11.625" style="60" customWidth="1"/>
    <col min="9476" max="9476" width="30.625" style="60" bestFit="1" customWidth="1"/>
    <col min="9477" max="9477" width="23.5" style="60" bestFit="1" customWidth="1"/>
    <col min="9478" max="9478" width="11.125" style="60" customWidth="1"/>
    <col min="9479" max="9729" width="8.75" style="60"/>
    <col min="9730" max="9730" width="13.25" style="60" customWidth="1"/>
    <col min="9731" max="9731" width="11.625" style="60" customWidth="1"/>
    <col min="9732" max="9732" width="30.625" style="60" bestFit="1" customWidth="1"/>
    <col min="9733" max="9733" width="23.5" style="60" bestFit="1" customWidth="1"/>
    <col min="9734" max="9734" width="11.125" style="60" customWidth="1"/>
    <col min="9735" max="9985" width="8.75" style="60"/>
    <col min="9986" max="9986" width="13.25" style="60" customWidth="1"/>
    <col min="9987" max="9987" width="11.625" style="60" customWidth="1"/>
    <col min="9988" max="9988" width="30.625" style="60" bestFit="1" customWidth="1"/>
    <col min="9989" max="9989" width="23.5" style="60" bestFit="1" customWidth="1"/>
    <col min="9990" max="9990" width="11.125" style="60" customWidth="1"/>
    <col min="9991" max="10241" width="8.75" style="60"/>
    <col min="10242" max="10242" width="13.25" style="60" customWidth="1"/>
    <col min="10243" max="10243" width="11.625" style="60" customWidth="1"/>
    <col min="10244" max="10244" width="30.625" style="60" bestFit="1" customWidth="1"/>
    <col min="10245" max="10245" width="23.5" style="60" bestFit="1" customWidth="1"/>
    <col min="10246" max="10246" width="11.125" style="60" customWidth="1"/>
    <col min="10247" max="10497" width="8.75" style="60"/>
    <col min="10498" max="10498" width="13.25" style="60" customWidth="1"/>
    <col min="10499" max="10499" width="11.625" style="60" customWidth="1"/>
    <col min="10500" max="10500" width="30.625" style="60" bestFit="1" customWidth="1"/>
    <col min="10501" max="10501" width="23.5" style="60" bestFit="1" customWidth="1"/>
    <col min="10502" max="10502" width="11.125" style="60" customWidth="1"/>
    <col min="10503" max="10753" width="8.75" style="60"/>
    <col min="10754" max="10754" width="13.25" style="60" customWidth="1"/>
    <col min="10755" max="10755" width="11.625" style="60" customWidth="1"/>
    <col min="10756" max="10756" width="30.625" style="60" bestFit="1" customWidth="1"/>
    <col min="10757" max="10757" width="23.5" style="60" bestFit="1" customWidth="1"/>
    <col min="10758" max="10758" width="11.125" style="60" customWidth="1"/>
    <col min="10759" max="11009" width="8.75" style="60"/>
    <col min="11010" max="11010" width="13.25" style="60" customWidth="1"/>
    <col min="11011" max="11011" width="11.625" style="60" customWidth="1"/>
    <col min="11012" max="11012" width="30.625" style="60" bestFit="1" customWidth="1"/>
    <col min="11013" max="11013" width="23.5" style="60" bestFit="1" customWidth="1"/>
    <col min="11014" max="11014" width="11.125" style="60" customWidth="1"/>
    <col min="11015" max="11265" width="8.75" style="60"/>
    <col min="11266" max="11266" width="13.25" style="60" customWidth="1"/>
    <col min="11267" max="11267" width="11.625" style="60" customWidth="1"/>
    <col min="11268" max="11268" width="30.625" style="60" bestFit="1" customWidth="1"/>
    <col min="11269" max="11269" width="23.5" style="60" bestFit="1" customWidth="1"/>
    <col min="11270" max="11270" width="11.125" style="60" customWidth="1"/>
    <col min="11271" max="11521" width="8.75" style="60"/>
    <col min="11522" max="11522" width="13.25" style="60" customWidth="1"/>
    <col min="11523" max="11523" width="11.625" style="60" customWidth="1"/>
    <col min="11524" max="11524" width="30.625" style="60" bestFit="1" customWidth="1"/>
    <col min="11525" max="11525" width="23.5" style="60" bestFit="1" customWidth="1"/>
    <col min="11526" max="11526" width="11.125" style="60" customWidth="1"/>
    <col min="11527" max="11777" width="8.75" style="60"/>
    <col min="11778" max="11778" width="13.25" style="60" customWidth="1"/>
    <col min="11779" max="11779" width="11.625" style="60" customWidth="1"/>
    <col min="11780" max="11780" width="30.625" style="60" bestFit="1" customWidth="1"/>
    <col min="11781" max="11781" width="23.5" style="60" bestFit="1" customWidth="1"/>
    <col min="11782" max="11782" width="11.125" style="60" customWidth="1"/>
    <col min="11783" max="12033" width="8.75" style="60"/>
    <col min="12034" max="12034" width="13.25" style="60" customWidth="1"/>
    <col min="12035" max="12035" width="11.625" style="60" customWidth="1"/>
    <col min="12036" max="12036" width="30.625" style="60" bestFit="1" customWidth="1"/>
    <col min="12037" max="12037" width="23.5" style="60" bestFit="1" customWidth="1"/>
    <col min="12038" max="12038" width="11.125" style="60" customWidth="1"/>
    <col min="12039" max="12289" width="8.75" style="60"/>
    <col min="12290" max="12290" width="13.25" style="60" customWidth="1"/>
    <col min="12291" max="12291" width="11.625" style="60" customWidth="1"/>
    <col min="12292" max="12292" width="30.625" style="60" bestFit="1" customWidth="1"/>
    <col min="12293" max="12293" width="23.5" style="60" bestFit="1" customWidth="1"/>
    <col min="12294" max="12294" width="11.125" style="60" customWidth="1"/>
    <col min="12295" max="12545" width="8.75" style="60"/>
    <col min="12546" max="12546" width="13.25" style="60" customWidth="1"/>
    <col min="12547" max="12547" width="11.625" style="60" customWidth="1"/>
    <col min="12548" max="12548" width="30.625" style="60" bestFit="1" customWidth="1"/>
    <col min="12549" max="12549" width="23.5" style="60" bestFit="1" customWidth="1"/>
    <col min="12550" max="12550" width="11.125" style="60" customWidth="1"/>
    <col min="12551" max="12801" width="8.75" style="60"/>
    <col min="12802" max="12802" width="13.25" style="60" customWidth="1"/>
    <col min="12803" max="12803" width="11.625" style="60" customWidth="1"/>
    <col min="12804" max="12804" width="30.625" style="60" bestFit="1" customWidth="1"/>
    <col min="12805" max="12805" width="23.5" style="60" bestFit="1" customWidth="1"/>
    <col min="12806" max="12806" width="11.125" style="60" customWidth="1"/>
    <col min="12807" max="13057" width="8.75" style="60"/>
    <col min="13058" max="13058" width="13.25" style="60" customWidth="1"/>
    <col min="13059" max="13059" width="11.625" style="60" customWidth="1"/>
    <col min="13060" max="13060" width="30.625" style="60" bestFit="1" customWidth="1"/>
    <col min="13061" max="13061" width="23.5" style="60" bestFit="1" customWidth="1"/>
    <col min="13062" max="13062" width="11.125" style="60" customWidth="1"/>
    <col min="13063" max="13313" width="8.75" style="60"/>
    <col min="13314" max="13314" width="13.25" style="60" customWidth="1"/>
    <col min="13315" max="13315" width="11.625" style="60" customWidth="1"/>
    <col min="13316" max="13316" width="30.625" style="60" bestFit="1" customWidth="1"/>
    <col min="13317" max="13317" width="23.5" style="60" bestFit="1" customWidth="1"/>
    <col min="13318" max="13318" width="11.125" style="60" customWidth="1"/>
    <col min="13319" max="13569" width="8.75" style="60"/>
    <col min="13570" max="13570" width="13.25" style="60" customWidth="1"/>
    <col min="13571" max="13571" width="11.625" style="60" customWidth="1"/>
    <col min="13572" max="13572" width="30.625" style="60" bestFit="1" customWidth="1"/>
    <col min="13573" max="13573" width="23.5" style="60" bestFit="1" customWidth="1"/>
    <col min="13574" max="13574" width="11.125" style="60" customWidth="1"/>
    <col min="13575" max="13825" width="8.75" style="60"/>
    <col min="13826" max="13826" width="13.25" style="60" customWidth="1"/>
    <col min="13827" max="13827" width="11.625" style="60" customWidth="1"/>
    <col min="13828" max="13828" width="30.625" style="60" bestFit="1" customWidth="1"/>
    <col min="13829" max="13829" width="23.5" style="60" bestFit="1" customWidth="1"/>
    <col min="13830" max="13830" width="11.125" style="60" customWidth="1"/>
    <col min="13831" max="14081" width="8.75" style="60"/>
    <col min="14082" max="14082" width="13.25" style="60" customWidth="1"/>
    <col min="14083" max="14083" width="11.625" style="60" customWidth="1"/>
    <col min="14084" max="14084" width="30.625" style="60" bestFit="1" customWidth="1"/>
    <col min="14085" max="14085" width="23.5" style="60" bestFit="1" customWidth="1"/>
    <col min="14086" max="14086" width="11.125" style="60" customWidth="1"/>
    <col min="14087" max="14337" width="8.75" style="60"/>
    <col min="14338" max="14338" width="13.25" style="60" customWidth="1"/>
    <col min="14339" max="14339" width="11.625" style="60" customWidth="1"/>
    <col min="14340" max="14340" width="30.625" style="60" bestFit="1" customWidth="1"/>
    <col min="14341" max="14341" width="23.5" style="60" bestFit="1" customWidth="1"/>
    <col min="14342" max="14342" width="11.125" style="60" customWidth="1"/>
    <col min="14343" max="14593" width="8.75" style="60"/>
    <col min="14594" max="14594" width="13.25" style="60" customWidth="1"/>
    <col min="14595" max="14595" width="11.625" style="60" customWidth="1"/>
    <col min="14596" max="14596" width="30.625" style="60" bestFit="1" customWidth="1"/>
    <col min="14597" max="14597" width="23.5" style="60" bestFit="1" customWidth="1"/>
    <col min="14598" max="14598" width="11.125" style="60" customWidth="1"/>
    <col min="14599" max="14849" width="8.75" style="60"/>
    <col min="14850" max="14850" width="13.25" style="60" customWidth="1"/>
    <col min="14851" max="14851" width="11.625" style="60" customWidth="1"/>
    <col min="14852" max="14852" width="30.625" style="60" bestFit="1" customWidth="1"/>
    <col min="14853" max="14853" width="23.5" style="60" bestFit="1" customWidth="1"/>
    <col min="14854" max="14854" width="11.125" style="60" customWidth="1"/>
    <col min="14855" max="15105" width="8.75" style="60"/>
    <col min="15106" max="15106" width="13.25" style="60" customWidth="1"/>
    <col min="15107" max="15107" width="11.625" style="60" customWidth="1"/>
    <col min="15108" max="15108" width="30.625" style="60" bestFit="1" customWidth="1"/>
    <col min="15109" max="15109" width="23.5" style="60" bestFit="1" customWidth="1"/>
    <col min="15110" max="15110" width="11.125" style="60" customWidth="1"/>
    <col min="15111" max="15361" width="8.75" style="60"/>
    <col min="15362" max="15362" width="13.25" style="60" customWidth="1"/>
    <col min="15363" max="15363" width="11.625" style="60" customWidth="1"/>
    <col min="15364" max="15364" width="30.625" style="60" bestFit="1" customWidth="1"/>
    <col min="15365" max="15365" width="23.5" style="60" bestFit="1" customWidth="1"/>
    <col min="15366" max="15366" width="11.125" style="60" customWidth="1"/>
    <col min="15367" max="15617" width="8.75" style="60"/>
    <col min="15618" max="15618" width="13.25" style="60" customWidth="1"/>
    <col min="15619" max="15619" width="11.625" style="60" customWidth="1"/>
    <col min="15620" max="15620" width="30.625" style="60" bestFit="1" customWidth="1"/>
    <col min="15621" max="15621" width="23.5" style="60" bestFit="1" customWidth="1"/>
    <col min="15622" max="15622" width="11.125" style="60" customWidth="1"/>
    <col min="15623" max="15873" width="8.75" style="60"/>
    <col min="15874" max="15874" width="13.25" style="60" customWidth="1"/>
    <col min="15875" max="15875" width="11.625" style="60" customWidth="1"/>
    <col min="15876" max="15876" width="30.625" style="60" bestFit="1" customWidth="1"/>
    <col min="15877" max="15877" width="23.5" style="60" bestFit="1" customWidth="1"/>
    <col min="15878" max="15878" width="11.125" style="60" customWidth="1"/>
    <col min="15879" max="16129" width="8.75" style="60"/>
    <col min="16130" max="16130" width="13.25" style="60" customWidth="1"/>
    <col min="16131" max="16131" width="11.625" style="60" customWidth="1"/>
    <col min="16132" max="16132" width="30.625" style="60" bestFit="1" customWidth="1"/>
    <col min="16133" max="16133" width="23.5" style="60" bestFit="1" customWidth="1"/>
    <col min="16134" max="16134" width="11.125" style="60" customWidth="1"/>
    <col min="16135" max="16384" width="8.75" style="60"/>
  </cols>
  <sheetData>
    <row r="1" spans="1:10" ht="21.6" customHeight="1">
      <c r="A1" s="277" t="s">
        <v>1789</v>
      </c>
      <c r="B1" s="277"/>
      <c r="C1" s="316" t="s">
        <v>2032</v>
      </c>
      <c r="H1" s="317" t="s">
        <v>2032</v>
      </c>
      <c r="I1" s="317" t="s">
        <v>2032</v>
      </c>
      <c r="J1" s="317" t="s">
        <v>1880</v>
      </c>
    </row>
    <row r="2" spans="1:10" ht="21.6" customHeight="1">
      <c r="A2" s="194" t="s">
        <v>234</v>
      </c>
      <c r="B2" s="195" t="s">
        <v>233</v>
      </c>
      <c r="C2" s="195" t="s">
        <v>2</v>
      </c>
      <c r="D2" s="195" t="s">
        <v>3</v>
      </c>
      <c r="E2" s="195" t="s">
        <v>81</v>
      </c>
      <c r="F2" s="196" t="s">
        <v>1</v>
      </c>
      <c r="G2" s="197" t="s">
        <v>82</v>
      </c>
    </row>
    <row r="3" spans="1:10" s="107" customFormat="1" ht="21.6" hidden="1" customHeight="1">
      <c r="A3" s="356" t="s">
        <v>246</v>
      </c>
      <c r="B3" s="357" t="s">
        <v>252</v>
      </c>
      <c r="C3" s="357" t="s">
        <v>402</v>
      </c>
      <c r="D3" s="357" t="s">
        <v>783</v>
      </c>
      <c r="E3" s="357" t="s">
        <v>249</v>
      </c>
      <c r="F3" s="358" t="s">
        <v>784</v>
      </c>
      <c r="G3" s="359">
        <v>20</v>
      </c>
      <c r="H3" s="106"/>
      <c r="I3" s="106"/>
    </row>
    <row r="4" spans="1:10" s="107" customFormat="1" ht="21.6" hidden="1" customHeight="1">
      <c r="A4" s="356" t="s">
        <v>247</v>
      </c>
      <c r="B4" s="357" t="s">
        <v>252</v>
      </c>
      <c r="C4" s="357" t="s">
        <v>402</v>
      </c>
      <c r="D4" s="357" t="s">
        <v>785</v>
      </c>
      <c r="E4" s="357" t="s">
        <v>423</v>
      </c>
      <c r="F4" s="358" t="s">
        <v>786</v>
      </c>
      <c r="G4" s="359">
        <v>20</v>
      </c>
      <c r="H4" s="106"/>
      <c r="I4" s="106"/>
    </row>
    <row r="5" spans="1:10" s="107" customFormat="1" ht="21.6" hidden="1" customHeight="1">
      <c r="A5" s="356" t="s">
        <v>248</v>
      </c>
      <c r="B5" s="357" t="s">
        <v>252</v>
      </c>
      <c r="C5" s="357" t="s">
        <v>402</v>
      </c>
      <c r="D5" s="357" t="s">
        <v>787</v>
      </c>
      <c r="E5" s="357" t="s">
        <v>250</v>
      </c>
      <c r="F5" s="358" t="s">
        <v>251</v>
      </c>
      <c r="G5" s="359">
        <v>20</v>
      </c>
      <c r="H5" s="106"/>
      <c r="I5" s="106"/>
    </row>
    <row r="6" spans="1:10" s="107" customFormat="1" ht="21.6" customHeight="1">
      <c r="A6" s="278" t="s">
        <v>1835</v>
      </c>
      <c r="B6" s="7" t="s">
        <v>252</v>
      </c>
      <c r="C6" s="7" t="s">
        <v>402</v>
      </c>
      <c r="D6" s="7" t="s">
        <v>1836</v>
      </c>
      <c r="E6" s="7" t="s">
        <v>250</v>
      </c>
      <c r="F6" s="137" t="s">
        <v>1837</v>
      </c>
      <c r="G6" s="61">
        <v>20</v>
      </c>
      <c r="H6" s="106"/>
      <c r="I6" s="106"/>
    </row>
    <row r="7" spans="1:10" s="107" customFormat="1" ht="21.6" customHeight="1">
      <c r="A7" s="278" t="s">
        <v>2952</v>
      </c>
      <c r="B7" s="7" t="s">
        <v>252</v>
      </c>
      <c r="C7" s="7" t="s">
        <v>402</v>
      </c>
      <c r="D7" s="7" t="s">
        <v>2950</v>
      </c>
      <c r="E7" s="7" t="s">
        <v>250</v>
      </c>
      <c r="F7" s="137" t="s">
        <v>2951</v>
      </c>
      <c r="G7" s="61">
        <v>20</v>
      </c>
      <c r="H7" s="106"/>
      <c r="I7" s="106"/>
    </row>
    <row r="8" spans="1:10" s="107" customFormat="1" ht="21.6" customHeight="1">
      <c r="A8" s="278" t="s">
        <v>3725</v>
      </c>
      <c r="B8" s="7" t="s">
        <v>252</v>
      </c>
      <c r="C8" s="7" t="s">
        <v>402</v>
      </c>
      <c r="D8" s="7" t="s">
        <v>3976</v>
      </c>
      <c r="E8" s="7" t="s">
        <v>250</v>
      </c>
      <c r="F8" s="137" t="s">
        <v>3319</v>
      </c>
      <c r="G8" s="61">
        <v>20</v>
      </c>
      <c r="H8" s="106"/>
      <c r="I8" s="106"/>
    </row>
    <row r="9" spans="1:10" s="107" customFormat="1" ht="21.6" customHeight="1">
      <c r="A9" s="278" t="s">
        <v>4283</v>
      </c>
      <c r="B9" s="7" t="s">
        <v>252</v>
      </c>
      <c r="C9" s="7" t="s">
        <v>402</v>
      </c>
      <c r="D9" s="7" t="s">
        <v>3975</v>
      </c>
      <c r="E9" s="7" t="s">
        <v>250</v>
      </c>
      <c r="F9" s="137" t="s">
        <v>3977</v>
      </c>
      <c r="G9" s="82">
        <v>20</v>
      </c>
      <c r="H9" s="106"/>
      <c r="I9" s="106"/>
    </row>
    <row r="10" spans="1:10" s="107" customFormat="1" ht="21.6" hidden="1" customHeight="1">
      <c r="A10" s="356" t="s">
        <v>84</v>
      </c>
      <c r="B10" s="357" t="s">
        <v>1773</v>
      </c>
      <c r="C10" s="357" t="s">
        <v>403</v>
      </c>
      <c r="D10" s="357" t="s">
        <v>411</v>
      </c>
      <c r="E10" s="357" t="s">
        <v>83</v>
      </c>
      <c r="F10" s="358">
        <v>43611</v>
      </c>
      <c r="G10" s="343">
        <v>6</v>
      </c>
      <c r="H10" s="106"/>
      <c r="I10" s="106"/>
    </row>
    <row r="11" spans="1:10" s="107" customFormat="1" ht="21.6" hidden="1" customHeight="1">
      <c r="A11" s="356" t="s">
        <v>1162</v>
      </c>
      <c r="B11" s="357" t="s">
        <v>1773</v>
      </c>
      <c r="C11" s="357" t="s">
        <v>403</v>
      </c>
      <c r="D11" s="357" t="s">
        <v>1163</v>
      </c>
      <c r="E11" s="357" t="s">
        <v>86</v>
      </c>
      <c r="F11" s="358">
        <v>43625</v>
      </c>
      <c r="G11" s="343">
        <v>6</v>
      </c>
      <c r="H11" s="106"/>
      <c r="I11" s="106"/>
    </row>
    <row r="12" spans="1:10" s="107" customFormat="1" ht="21.6" hidden="1" customHeight="1">
      <c r="A12" s="360" t="s">
        <v>1838</v>
      </c>
      <c r="B12" s="357" t="s">
        <v>1773</v>
      </c>
      <c r="C12" s="357" t="s">
        <v>403</v>
      </c>
      <c r="D12" s="357" t="s">
        <v>424</v>
      </c>
      <c r="E12" s="357" t="s">
        <v>250</v>
      </c>
      <c r="F12" s="358" t="s">
        <v>425</v>
      </c>
      <c r="G12" s="343">
        <v>10</v>
      </c>
      <c r="H12" s="106"/>
      <c r="I12" s="106"/>
    </row>
    <row r="13" spans="1:10" s="107" customFormat="1" ht="21.6" hidden="1" customHeight="1">
      <c r="A13" s="360" t="s">
        <v>1839</v>
      </c>
      <c r="B13" s="357" t="s">
        <v>1773</v>
      </c>
      <c r="C13" s="357" t="s">
        <v>403</v>
      </c>
      <c r="D13" s="357" t="s">
        <v>1840</v>
      </c>
      <c r="E13" s="357" t="s">
        <v>250</v>
      </c>
      <c r="F13" s="358" t="s">
        <v>1841</v>
      </c>
      <c r="G13" s="343">
        <v>10</v>
      </c>
      <c r="H13" s="106"/>
      <c r="I13" s="106"/>
    </row>
    <row r="14" spans="1:10" s="107" customFormat="1" ht="21.6" customHeight="1">
      <c r="A14" s="279" t="s">
        <v>1842</v>
      </c>
      <c r="B14" s="7" t="s">
        <v>1773</v>
      </c>
      <c r="C14" s="7" t="s">
        <v>403</v>
      </c>
      <c r="D14" s="7" t="s">
        <v>1843</v>
      </c>
      <c r="E14" s="7" t="s">
        <v>250</v>
      </c>
      <c r="F14" s="137" t="s">
        <v>1844</v>
      </c>
      <c r="G14" s="82">
        <v>10</v>
      </c>
      <c r="H14" s="106"/>
      <c r="I14" s="106"/>
    </row>
    <row r="15" spans="1:10" s="107" customFormat="1" ht="21.6" customHeight="1">
      <c r="A15" s="336" t="s">
        <v>2955</v>
      </c>
      <c r="B15" s="7" t="s">
        <v>1773</v>
      </c>
      <c r="C15" s="7" t="s">
        <v>403</v>
      </c>
      <c r="D15" s="7" t="s">
        <v>2953</v>
      </c>
      <c r="E15" s="7" t="s">
        <v>250</v>
      </c>
      <c r="F15" s="137" t="s">
        <v>2954</v>
      </c>
      <c r="G15" s="82">
        <v>10</v>
      </c>
      <c r="H15" s="106"/>
      <c r="I15" s="106"/>
    </row>
    <row r="16" spans="1:10" s="107" customFormat="1" ht="21.6" customHeight="1">
      <c r="A16" s="336" t="s">
        <v>3726</v>
      </c>
      <c r="B16" s="7" t="s">
        <v>1773</v>
      </c>
      <c r="C16" s="7" t="s">
        <v>403</v>
      </c>
      <c r="D16" s="7" t="s">
        <v>3320</v>
      </c>
      <c r="E16" s="7" t="s">
        <v>250</v>
      </c>
      <c r="F16" s="137" t="s">
        <v>3321</v>
      </c>
      <c r="G16" s="82">
        <v>10</v>
      </c>
      <c r="H16" s="106"/>
      <c r="I16" s="106"/>
    </row>
    <row r="17" spans="1:10" s="107" customFormat="1" ht="21.6" customHeight="1">
      <c r="A17" s="336" t="s">
        <v>4307</v>
      </c>
      <c r="B17" s="7" t="s">
        <v>1773</v>
      </c>
      <c r="C17" s="7" t="s">
        <v>403</v>
      </c>
      <c r="D17" s="7" t="s">
        <v>3978</v>
      </c>
      <c r="E17" s="7" t="s">
        <v>250</v>
      </c>
      <c r="F17" s="137" t="s">
        <v>3979</v>
      </c>
      <c r="G17" s="82">
        <v>10</v>
      </c>
      <c r="H17" s="106"/>
      <c r="I17" s="106"/>
    </row>
    <row r="18" spans="1:10" s="107" customFormat="1" ht="21.6" hidden="1" customHeight="1">
      <c r="A18" s="356" t="s">
        <v>87</v>
      </c>
      <c r="B18" s="357" t="s">
        <v>1773</v>
      </c>
      <c r="C18" s="357" t="s">
        <v>404</v>
      </c>
      <c r="D18" s="357" t="s">
        <v>412</v>
      </c>
      <c r="E18" s="357" t="s">
        <v>83</v>
      </c>
      <c r="F18" s="358">
        <v>43610</v>
      </c>
      <c r="G18" s="359">
        <v>10</v>
      </c>
      <c r="H18" s="106"/>
      <c r="I18" s="106"/>
    </row>
    <row r="19" spans="1:10" s="107" customFormat="1" ht="21.6" hidden="1" customHeight="1">
      <c r="A19" s="356" t="s">
        <v>88</v>
      </c>
      <c r="B19" s="357" t="s">
        <v>1773</v>
      </c>
      <c r="C19" s="357" t="s">
        <v>404</v>
      </c>
      <c r="D19" s="357" t="s">
        <v>413</v>
      </c>
      <c r="E19" s="357" t="s">
        <v>85</v>
      </c>
      <c r="F19" s="358">
        <v>43674</v>
      </c>
      <c r="G19" s="359">
        <v>10</v>
      </c>
      <c r="H19" s="106"/>
      <c r="I19" s="106"/>
    </row>
    <row r="20" spans="1:10" s="107" customFormat="1" ht="21.6" hidden="1" customHeight="1">
      <c r="A20" s="356" t="s">
        <v>89</v>
      </c>
      <c r="B20" s="357" t="s">
        <v>1773</v>
      </c>
      <c r="C20" s="357" t="s">
        <v>404</v>
      </c>
      <c r="D20" s="357" t="s">
        <v>414</v>
      </c>
      <c r="E20" s="357" t="s">
        <v>86</v>
      </c>
      <c r="F20" s="358">
        <v>43716</v>
      </c>
      <c r="G20" s="359">
        <v>10</v>
      </c>
      <c r="H20" s="106"/>
      <c r="I20" s="106"/>
    </row>
    <row r="21" spans="1:10" s="107" customFormat="1" ht="21.6" hidden="1" customHeight="1">
      <c r="A21" s="356" t="s">
        <v>426</v>
      </c>
      <c r="B21" s="357" t="s">
        <v>1773</v>
      </c>
      <c r="C21" s="357" t="s">
        <v>404</v>
      </c>
      <c r="D21" s="357" t="s">
        <v>427</v>
      </c>
      <c r="E21" s="357" t="s">
        <v>250</v>
      </c>
      <c r="F21" s="358" t="s">
        <v>428</v>
      </c>
      <c r="G21" s="343">
        <v>10</v>
      </c>
      <c r="H21" s="106"/>
      <c r="I21" s="106"/>
    </row>
    <row r="22" spans="1:10" s="107" customFormat="1" ht="21.6" hidden="1" customHeight="1">
      <c r="A22" s="360" t="s">
        <v>1845</v>
      </c>
      <c r="B22" s="357" t="s">
        <v>1773</v>
      </c>
      <c r="C22" s="357" t="s">
        <v>404</v>
      </c>
      <c r="D22" s="357" t="s">
        <v>1846</v>
      </c>
      <c r="E22" s="357" t="s">
        <v>250</v>
      </c>
      <c r="F22" s="358" t="s">
        <v>1847</v>
      </c>
      <c r="G22" s="343">
        <v>10</v>
      </c>
      <c r="H22" s="106"/>
      <c r="I22" s="106"/>
    </row>
    <row r="23" spans="1:10" s="107" customFormat="1" ht="21.6" customHeight="1">
      <c r="A23" s="279" t="s">
        <v>1848</v>
      </c>
      <c r="B23" s="7" t="s">
        <v>1773</v>
      </c>
      <c r="C23" s="7" t="s">
        <v>404</v>
      </c>
      <c r="D23" s="7" t="s">
        <v>1849</v>
      </c>
      <c r="E23" s="7" t="s">
        <v>250</v>
      </c>
      <c r="F23" s="137" t="s">
        <v>1850</v>
      </c>
      <c r="G23" s="82">
        <v>14</v>
      </c>
      <c r="H23" s="106"/>
      <c r="I23" s="106"/>
      <c r="J23" s="108"/>
    </row>
    <row r="24" spans="1:10" s="107" customFormat="1" ht="21.6" customHeight="1">
      <c r="A24" s="279" t="s">
        <v>2957</v>
      </c>
      <c r="B24" s="7" t="s">
        <v>1773</v>
      </c>
      <c r="C24" s="7" t="s">
        <v>404</v>
      </c>
      <c r="D24" s="7" t="s">
        <v>2956</v>
      </c>
      <c r="E24" s="7" t="s">
        <v>250</v>
      </c>
      <c r="F24" s="137" t="s">
        <v>3306</v>
      </c>
      <c r="G24" s="82">
        <v>14</v>
      </c>
      <c r="H24" s="106"/>
      <c r="I24" s="106"/>
      <c r="J24" s="108"/>
    </row>
    <row r="25" spans="1:10" s="107" customFormat="1" ht="21.6" customHeight="1">
      <c r="A25" s="279" t="s">
        <v>3728</v>
      </c>
      <c r="B25" s="7" t="s">
        <v>1773</v>
      </c>
      <c r="C25" s="7" t="s">
        <v>404</v>
      </c>
      <c r="D25" s="7" t="s">
        <v>3322</v>
      </c>
      <c r="E25" s="7" t="s">
        <v>250</v>
      </c>
      <c r="F25" s="137" t="s">
        <v>3727</v>
      </c>
      <c r="G25" s="82">
        <v>14</v>
      </c>
      <c r="H25" s="106"/>
      <c r="I25" s="106"/>
      <c r="J25" s="108"/>
    </row>
    <row r="26" spans="1:10" s="107" customFormat="1" ht="21.6" customHeight="1">
      <c r="A26" s="279" t="s">
        <v>4308</v>
      </c>
      <c r="B26" s="7" t="s">
        <v>1773</v>
      </c>
      <c r="C26" s="7" t="s">
        <v>404</v>
      </c>
      <c r="D26" s="7" t="s">
        <v>3980</v>
      </c>
      <c r="E26" s="7" t="s">
        <v>250</v>
      </c>
      <c r="F26" s="137" t="s">
        <v>4284</v>
      </c>
      <c r="G26" s="82">
        <v>14</v>
      </c>
      <c r="H26" s="106"/>
      <c r="I26" s="106"/>
      <c r="J26" s="108"/>
    </row>
    <row r="27" spans="1:10" s="107" customFormat="1" ht="21.6" hidden="1" customHeight="1">
      <c r="A27" s="360" t="s">
        <v>1851</v>
      </c>
      <c r="B27" s="357" t="s">
        <v>1773</v>
      </c>
      <c r="C27" s="357" t="s">
        <v>405</v>
      </c>
      <c r="D27" s="357" t="s">
        <v>1164</v>
      </c>
      <c r="E27" s="357" t="s">
        <v>83</v>
      </c>
      <c r="F27" s="358">
        <v>43786</v>
      </c>
      <c r="G27" s="343">
        <v>6</v>
      </c>
      <c r="H27" s="106"/>
      <c r="I27" s="106"/>
    </row>
    <row r="28" spans="1:10" s="107" customFormat="1" ht="21.6" customHeight="1">
      <c r="A28" s="279" t="s">
        <v>2960</v>
      </c>
      <c r="B28" s="7" t="s">
        <v>1773</v>
      </c>
      <c r="C28" s="7" t="s">
        <v>405</v>
      </c>
      <c r="D28" s="7" t="s">
        <v>2959</v>
      </c>
      <c r="E28" s="7" t="s">
        <v>250</v>
      </c>
      <c r="F28" s="137" t="s">
        <v>2958</v>
      </c>
      <c r="G28" s="82">
        <v>10</v>
      </c>
      <c r="H28" s="106"/>
      <c r="I28" s="106"/>
    </row>
    <row r="29" spans="1:10" s="107" customFormat="1" ht="21.6" customHeight="1">
      <c r="A29" s="279" t="s">
        <v>3729</v>
      </c>
      <c r="B29" s="7" t="s">
        <v>1773</v>
      </c>
      <c r="C29" s="7" t="s">
        <v>405</v>
      </c>
      <c r="D29" s="7" t="s">
        <v>3323</v>
      </c>
      <c r="E29" s="7" t="s">
        <v>250</v>
      </c>
      <c r="F29" s="137" t="s">
        <v>3324</v>
      </c>
      <c r="G29" s="82">
        <v>10</v>
      </c>
      <c r="H29" s="106"/>
      <c r="I29" s="106"/>
    </row>
    <row r="30" spans="1:10" s="107" customFormat="1" ht="21.6" customHeight="1">
      <c r="A30" s="279" t="s">
        <v>4309</v>
      </c>
      <c r="B30" s="7" t="s">
        <v>1773</v>
      </c>
      <c r="C30" s="7" t="s">
        <v>405</v>
      </c>
      <c r="D30" s="7" t="s">
        <v>3981</v>
      </c>
      <c r="E30" s="7" t="s">
        <v>250</v>
      </c>
      <c r="F30" s="137" t="s">
        <v>3982</v>
      </c>
      <c r="G30" s="82">
        <v>10</v>
      </c>
      <c r="H30" s="106"/>
      <c r="I30" s="106"/>
    </row>
    <row r="31" spans="1:10" s="107" customFormat="1" ht="21.6" hidden="1" customHeight="1">
      <c r="A31" s="360" t="s">
        <v>1852</v>
      </c>
      <c r="B31" s="357" t="s">
        <v>1773</v>
      </c>
      <c r="C31" s="357" t="s">
        <v>406</v>
      </c>
      <c r="D31" s="357" t="s">
        <v>1165</v>
      </c>
      <c r="E31" s="357" t="s">
        <v>83</v>
      </c>
      <c r="F31" s="358">
        <v>43814</v>
      </c>
      <c r="G31" s="359">
        <v>10</v>
      </c>
      <c r="H31" s="106"/>
      <c r="I31" s="106"/>
    </row>
    <row r="32" spans="1:10" s="107" customFormat="1" ht="21.6" customHeight="1">
      <c r="A32" s="279" t="s">
        <v>3313</v>
      </c>
      <c r="B32" s="7" t="s">
        <v>1773</v>
      </c>
      <c r="C32" s="7" t="s">
        <v>406</v>
      </c>
      <c r="D32" s="7" t="s">
        <v>3311</v>
      </c>
      <c r="E32" s="7" t="s">
        <v>250</v>
      </c>
      <c r="F32" s="137" t="s">
        <v>3312</v>
      </c>
      <c r="G32" s="61">
        <v>10</v>
      </c>
      <c r="H32" s="106"/>
      <c r="I32" s="106"/>
    </row>
    <row r="33" spans="1:10" s="107" customFormat="1" ht="21.6" customHeight="1">
      <c r="A33" s="279" t="s">
        <v>3730</v>
      </c>
      <c r="B33" s="7" t="s">
        <v>1773</v>
      </c>
      <c r="C33" s="7" t="s">
        <v>406</v>
      </c>
      <c r="D33" s="7" t="s">
        <v>3325</v>
      </c>
      <c r="E33" s="7" t="s">
        <v>250</v>
      </c>
      <c r="F33" s="137" t="s">
        <v>3326</v>
      </c>
      <c r="G33" s="61">
        <v>10</v>
      </c>
      <c r="H33" s="106"/>
      <c r="I33" s="106"/>
    </row>
    <row r="34" spans="1:10" s="107" customFormat="1" ht="21.6" customHeight="1">
      <c r="A34" s="279" t="s">
        <v>4310</v>
      </c>
      <c r="B34" s="7" t="s">
        <v>1773</v>
      </c>
      <c r="C34" s="7" t="s">
        <v>406</v>
      </c>
      <c r="D34" s="7" t="s">
        <v>3983</v>
      </c>
      <c r="E34" s="7" t="s">
        <v>250</v>
      </c>
      <c r="F34" s="137" t="s">
        <v>3984</v>
      </c>
      <c r="G34" s="61">
        <v>10</v>
      </c>
      <c r="H34" s="106"/>
      <c r="I34" s="106"/>
    </row>
    <row r="35" spans="1:10" s="63" customFormat="1" ht="26.25" hidden="1" customHeight="1">
      <c r="A35" s="356" t="s">
        <v>90</v>
      </c>
      <c r="B35" s="357" t="s">
        <v>1774</v>
      </c>
      <c r="C35" s="357" t="s">
        <v>407</v>
      </c>
      <c r="D35" s="357" t="s">
        <v>415</v>
      </c>
      <c r="E35" s="357" t="s">
        <v>232</v>
      </c>
      <c r="F35" s="358">
        <v>43661</v>
      </c>
      <c r="G35" s="359">
        <v>10</v>
      </c>
      <c r="H35" s="106"/>
      <c r="I35" s="106"/>
      <c r="J35" s="107"/>
    </row>
    <row r="36" spans="1:10" s="63" customFormat="1" ht="26.25" hidden="1" customHeight="1">
      <c r="A36" s="356" t="s">
        <v>91</v>
      </c>
      <c r="B36" s="357" t="s">
        <v>1774</v>
      </c>
      <c r="C36" s="357" t="s">
        <v>407</v>
      </c>
      <c r="D36" s="357" t="s">
        <v>416</v>
      </c>
      <c r="E36" s="357" t="s">
        <v>232</v>
      </c>
      <c r="F36" s="358">
        <v>43688</v>
      </c>
      <c r="G36" s="359">
        <v>10</v>
      </c>
      <c r="H36" s="106"/>
      <c r="I36" s="106"/>
      <c r="J36" s="107"/>
    </row>
    <row r="37" spans="1:10" s="63" customFormat="1" ht="26.25" hidden="1" customHeight="1">
      <c r="A37" s="356" t="s">
        <v>92</v>
      </c>
      <c r="B37" s="357" t="s">
        <v>1774</v>
      </c>
      <c r="C37" s="357" t="s">
        <v>407</v>
      </c>
      <c r="D37" s="357" t="s">
        <v>417</v>
      </c>
      <c r="E37" s="357" t="s">
        <v>231</v>
      </c>
      <c r="F37" s="358">
        <v>43723</v>
      </c>
      <c r="G37" s="359">
        <v>10</v>
      </c>
      <c r="H37" s="106"/>
      <c r="I37" s="106"/>
      <c r="J37" s="107"/>
    </row>
    <row r="38" spans="1:10" ht="21.6" hidden="1" customHeight="1">
      <c r="A38" s="360" t="s">
        <v>1853</v>
      </c>
      <c r="B38" s="357" t="s">
        <v>1774</v>
      </c>
      <c r="C38" s="357" t="s">
        <v>407</v>
      </c>
      <c r="D38" s="357" t="s">
        <v>1166</v>
      </c>
      <c r="E38" s="357" t="s">
        <v>250</v>
      </c>
      <c r="F38" s="358">
        <v>43910</v>
      </c>
      <c r="G38" s="359">
        <v>10</v>
      </c>
      <c r="H38" s="106"/>
      <c r="I38" s="106"/>
      <c r="J38" s="107"/>
    </row>
    <row r="39" spans="1:10" ht="21.6" hidden="1" customHeight="1">
      <c r="A39" s="360" t="s">
        <v>1854</v>
      </c>
      <c r="B39" s="357" t="s">
        <v>1774</v>
      </c>
      <c r="C39" s="357" t="s">
        <v>407</v>
      </c>
      <c r="D39" s="357" t="s">
        <v>1763</v>
      </c>
      <c r="E39" s="357" t="s">
        <v>250</v>
      </c>
      <c r="F39" s="358" t="s">
        <v>1167</v>
      </c>
      <c r="G39" s="359">
        <v>10</v>
      </c>
      <c r="H39" s="106"/>
      <c r="I39" s="106" t="s">
        <v>1053</v>
      </c>
      <c r="J39" s="107"/>
    </row>
    <row r="40" spans="1:10" ht="21.6" hidden="1" customHeight="1">
      <c r="A40" s="356" t="s">
        <v>429</v>
      </c>
      <c r="B40" s="357" t="s">
        <v>1774</v>
      </c>
      <c r="C40" s="357" t="s">
        <v>430</v>
      </c>
      <c r="D40" s="357" t="s">
        <v>788</v>
      </c>
      <c r="E40" s="357" t="s">
        <v>250</v>
      </c>
      <c r="F40" s="367" t="s">
        <v>1801</v>
      </c>
      <c r="G40" s="380" t="s">
        <v>1053</v>
      </c>
      <c r="H40" s="63"/>
      <c r="I40" s="125">
        <v>1</v>
      </c>
      <c r="J40" s="108" t="s">
        <v>2920</v>
      </c>
    </row>
    <row r="41" spans="1:10" ht="21.6" hidden="1" customHeight="1">
      <c r="A41" s="356" t="s">
        <v>431</v>
      </c>
      <c r="B41" s="357" t="s">
        <v>1774</v>
      </c>
      <c r="C41" s="357" t="s">
        <v>430</v>
      </c>
      <c r="D41" s="357" t="s">
        <v>789</v>
      </c>
      <c r="E41" s="357" t="s">
        <v>250</v>
      </c>
      <c r="F41" s="367" t="s">
        <v>1802</v>
      </c>
      <c r="G41" s="380" t="s">
        <v>1053</v>
      </c>
      <c r="H41" s="62"/>
      <c r="I41" s="126">
        <v>2</v>
      </c>
      <c r="J41" s="108" t="s">
        <v>2920</v>
      </c>
    </row>
    <row r="42" spans="1:10" ht="21.6" hidden="1" customHeight="1">
      <c r="A42" s="356" t="s">
        <v>432</v>
      </c>
      <c r="B42" s="357" t="s">
        <v>1774</v>
      </c>
      <c r="C42" s="357" t="s">
        <v>430</v>
      </c>
      <c r="D42" s="357" t="s">
        <v>790</v>
      </c>
      <c r="E42" s="357" t="s">
        <v>250</v>
      </c>
      <c r="F42" s="367" t="s">
        <v>1803</v>
      </c>
      <c r="G42" s="380" t="s">
        <v>1053</v>
      </c>
      <c r="H42" s="62"/>
      <c r="I42" s="126">
        <v>3</v>
      </c>
      <c r="J42" s="108" t="s">
        <v>2920</v>
      </c>
    </row>
    <row r="43" spans="1:10" ht="21.6" customHeight="1">
      <c r="A43" s="278" t="s">
        <v>1855</v>
      </c>
      <c r="B43" s="7" t="s">
        <v>1774</v>
      </c>
      <c r="C43" s="7" t="s">
        <v>430</v>
      </c>
      <c r="D43" s="7" t="s">
        <v>1856</v>
      </c>
      <c r="E43" s="7" t="s">
        <v>250</v>
      </c>
      <c r="F43" s="84" t="s">
        <v>1857</v>
      </c>
      <c r="G43" s="199" t="s">
        <v>1053</v>
      </c>
      <c r="I43" s="126">
        <v>4</v>
      </c>
      <c r="J43" s="108" t="s">
        <v>2920</v>
      </c>
    </row>
    <row r="44" spans="1:10" ht="21.6" customHeight="1">
      <c r="A44" s="278" t="s">
        <v>1858</v>
      </c>
      <c r="B44" s="7" t="s">
        <v>1774</v>
      </c>
      <c r="C44" s="7" t="s">
        <v>430</v>
      </c>
      <c r="D44" s="7" t="s">
        <v>1859</v>
      </c>
      <c r="E44" s="7" t="s">
        <v>250</v>
      </c>
      <c r="F44" s="84" t="s">
        <v>1860</v>
      </c>
      <c r="G44" s="199" t="s">
        <v>1053</v>
      </c>
      <c r="I44" s="126">
        <v>5</v>
      </c>
      <c r="J44" s="108" t="s">
        <v>2920</v>
      </c>
    </row>
    <row r="45" spans="1:10" ht="21.6" customHeight="1">
      <c r="A45" s="278" t="s">
        <v>1861</v>
      </c>
      <c r="B45" s="7" t="s">
        <v>1774</v>
      </c>
      <c r="C45" s="7" t="s">
        <v>430</v>
      </c>
      <c r="D45" s="7" t="s">
        <v>1862</v>
      </c>
      <c r="E45" s="7" t="s">
        <v>250</v>
      </c>
      <c r="F45" s="84" t="s">
        <v>1863</v>
      </c>
      <c r="G45" s="199" t="s">
        <v>1053</v>
      </c>
      <c r="I45" s="126">
        <v>6</v>
      </c>
      <c r="J45" s="108" t="s">
        <v>2921</v>
      </c>
    </row>
    <row r="46" spans="1:10" ht="21.6" customHeight="1">
      <c r="A46" s="279" t="s">
        <v>2964</v>
      </c>
      <c r="B46" s="7" t="s">
        <v>1774</v>
      </c>
      <c r="C46" s="7" t="s">
        <v>430</v>
      </c>
      <c r="D46" s="7" t="s">
        <v>2962</v>
      </c>
      <c r="E46" s="7" t="s">
        <v>250</v>
      </c>
      <c r="F46" s="84" t="s">
        <v>3308</v>
      </c>
      <c r="G46" s="337">
        <v>13</v>
      </c>
      <c r="I46" s="126">
        <v>9</v>
      </c>
      <c r="J46" s="4"/>
    </row>
    <row r="47" spans="1:10" ht="21.6" customHeight="1">
      <c r="A47" s="279" t="s">
        <v>2965</v>
      </c>
      <c r="B47" s="7" t="s">
        <v>1774</v>
      </c>
      <c r="C47" s="7" t="s">
        <v>430</v>
      </c>
      <c r="D47" s="7" t="s">
        <v>2963</v>
      </c>
      <c r="E47" s="7" t="s">
        <v>250</v>
      </c>
      <c r="F47" s="84" t="s">
        <v>3309</v>
      </c>
      <c r="G47" s="337">
        <v>13</v>
      </c>
      <c r="I47" s="126">
        <v>10</v>
      </c>
      <c r="J47" s="4"/>
    </row>
    <row r="48" spans="1:10" ht="21.6" customHeight="1">
      <c r="A48" s="279" t="s">
        <v>2966</v>
      </c>
      <c r="B48" s="7" t="s">
        <v>1774</v>
      </c>
      <c r="C48" s="7" t="s">
        <v>430</v>
      </c>
      <c r="D48" s="7" t="s">
        <v>2961</v>
      </c>
      <c r="E48" s="7" t="s">
        <v>250</v>
      </c>
      <c r="F48" s="84" t="s">
        <v>3310</v>
      </c>
      <c r="G48" s="337">
        <v>13</v>
      </c>
      <c r="I48" s="126">
        <v>11</v>
      </c>
      <c r="J48" s="4"/>
    </row>
    <row r="49" spans="1:10" ht="21.6" customHeight="1">
      <c r="A49" s="279" t="s">
        <v>3731</v>
      </c>
      <c r="B49" s="7" t="s">
        <v>1774</v>
      </c>
      <c r="C49" s="7" t="s">
        <v>430</v>
      </c>
      <c r="D49" s="7" t="s">
        <v>3327</v>
      </c>
      <c r="E49" s="7" t="s">
        <v>250</v>
      </c>
      <c r="F49" s="84" t="s">
        <v>3734</v>
      </c>
      <c r="G49" s="337">
        <v>13</v>
      </c>
      <c r="I49" s="126"/>
      <c r="J49" s="4"/>
    </row>
    <row r="50" spans="1:10" ht="21.6" customHeight="1">
      <c r="A50" s="279" t="s">
        <v>3732</v>
      </c>
      <c r="B50" s="7" t="s">
        <v>1774</v>
      </c>
      <c r="C50" s="7" t="s">
        <v>430</v>
      </c>
      <c r="D50" s="7" t="s">
        <v>3328</v>
      </c>
      <c r="E50" s="7" t="s">
        <v>250</v>
      </c>
      <c r="F50" s="84" t="s">
        <v>3735</v>
      </c>
      <c r="G50" s="337">
        <v>13</v>
      </c>
      <c r="I50" s="126"/>
      <c r="J50" s="4"/>
    </row>
    <row r="51" spans="1:10" ht="21.6" customHeight="1">
      <c r="A51" s="279" t="s">
        <v>3733</v>
      </c>
      <c r="B51" s="7" t="s">
        <v>1774</v>
      </c>
      <c r="C51" s="7" t="s">
        <v>430</v>
      </c>
      <c r="D51" s="7" t="s">
        <v>3329</v>
      </c>
      <c r="E51" s="7" t="s">
        <v>250</v>
      </c>
      <c r="F51" s="84" t="s">
        <v>3736</v>
      </c>
      <c r="G51" s="337">
        <v>13</v>
      </c>
      <c r="I51" s="126"/>
      <c r="J51" s="4"/>
    </row>
    <row r="52" spans="1:10" ht="21.6" customHeight="1">
      <c r="A52" s="279" t="s">
        <v>4311</v>
      </c>
      <c r="B52" s="7" t="s">
        <v>1774</v>
      </c>
      <c r="C52" s="7" t="s">
        <v>430</v>
      </c>
      <c r="D52" s="7" t="s">
        <v>3985</v>
      </c>
      <c r="E52" s="7" t="s">
        <v>250</v>
      </c>
      <c r="F52" s="137" t="s">
        <v>4285</v>
      </c>
      <c r="G52" s="82">
        <v>13</v>
      </c>
      <c r="I52" s="126"/>
      <c r="J52" s="4"/>
    </row>
    <row r="53" spans="1:10" ht="21.6" customHeight="1">
      <c r="A53" s="279" t="s">
        <v>4312</v>
      </c>
      <c r="B53" s="7" t="s">
        <v>1774</v>
      </c>
      <c r="C53" s="7" t="s">
        <v>430</v>
      </c>
      <c r="D53" s="7" t="s">
        <v>3986</v>
      </c>
      <c r="E53" s="7" t="s">
        <v>250</v>
      </c>
      <c r="F53" s="137" t="s">
        <v>4286</v>
      </c>
      <c r="G53" s="82">
        <v>13</v>
      </c>
      <c r="I53" s="126"/>
      <c r="J53" s="4"/>
    </row>
    <row r="54" spans="1:10" ht="21.6" customHeight="1">
      <c r="A54" s="279" t="s">
        <v>4313</v>
      </c>
      <c r="B54" s="7" t="s">
        <v>1774</v>
      </c>
      <c r="C54" s="7" t="s">
        <v>430</v>
      </c>
      <c r="D54" s="7" t="s">
        <v>3987</v>
      </c>
      <c r="E54" s="7" t="s">
        <v>250</v>
      </c>
      <c r="F54" s="137" t="s">
        <v>4287</v>
      </c>
      <c r="G54" s="82">
        <v>13</v>
      </c>
      <c r="I54" s="126"/>
      <c r="J54" s="4"/>
    </row>
    <row r="55" spans="1:10" ht="21.6" hidden="1" customHeight="1">
      <c r="A55" s="356" t="s">
        <v>93</v>
      </c>
      <c r="B55" s="357" t="s">
        <v>1774</v>
      </c>
      <c r="C55" s="357" t="s">
        <v>408</v>
      </c>
      <c r="D55" s="357" t="s">
        <v>418</v>
      </c>
      <c r="E55" s="357" t="s">
        <v>85</v>
      </c>
      <c r="F55" s="358">
        <v>43499</v>
      </c>
      <c r="G55" s="359">
        <v>10</v>
      </c>
      <c r="I55" s="126">
        <v>12</v>
      </c>
      <c r="J55" s="4"/>
    </row>
    <row r="56" spans="1:10" ht="21.6" hidden="1" customHeight="1">
      <c r="A56" s="356" t="s">
        <v>94</v>
      </c>
      <c r="B56" s="357" t="s">
        <v>1774</v>
      </c>
      <c r="C56" s="357" t="s">
        <v>408</v>
      </c>
      <c r="D56" s="357" t="s">
        <v>419</v>
      </c>
      <c r="E56" s="357" t="s">
        <v>95</v>
      </c>
      <c r="F56" s="358">
        <v>43545</v>
      </c>
      <c r="G56" s="359">
        <v>10</v>
      </c>
      <c r="I56" s="126">
        <v>13</v>
      </c>
      <c r="J56" s="4"/>
    </row>
    <row r="57" spans="1:10" ht="21.6" hidden="1" customHeight="1">
      <c r="A57" s="356" t="s">
        <v>96</v>
      </c>
      <c r="B57" s="357" t="s">
        <v>1774</v>
      </c>
      <c r="C57" s="357" t="s">
        <v>408</v>
      </c>
      <c r="D57" s="357" t="s">
        <v>420</v>
      </c>
      <c r="E57" s="357" t="s">
        <v>97</v>
      </c>
      <c r="F57" s="358">
        <v>43724</v>
      </c>
      <c r="G57" s="359">
        <v>10</v>
      </c>
      <c r="I57" s="126">
        <v>14</v>
      </c>
      <c r="J57" s="4"/>
    </row>
    <row r="58" spans="1:10" ht="21.6" hidden="1" customHeight="1">
      <c r="A58" s="356" t="s">
        <v>1784</v>
      </c>
      <c r="B58" s="357" t="s">
        <v>1774</v>
      </c>
      <c r="C58" s="357" t="s">
        <v>408</v>
      </c>
      <c r="D58" s="357" t="s">
        <v>1785</v>
      </c>
      <c r="E58" s="357" t="s">
        <v>445</v>
      </c>
      <c r="F58" s="358">
        <v>43793</v>
      </c>
      <c r="G58" s="343">
        <v>10</v>
      </c>
      <c r="I58" s="126"/>
      <c r="J58" s="4"/>
    </row>
    <row r="59" spans="1:10" ht="21.6" hidden="1" customHeight="1">
      <c r="A59" s="356" t="s">
        <v>1864</v>
      </c>
      <c r="B59" s="357" t="s">
        <v>1774</v>
      </c>
      <c r="C59" s="357" t="s">
        <v>1865</v>
      </c>
      <c r="D59" s="357" t="s">
        <v>1866</v>
      </c>
      <c r="E59" s="357" t="s">
        <v>250</v>
      </c>
      <c r="F59" s="358">
        <v>44641</v>
      </c>
      <c r="G59" s="343">
        <v>10</v>
      </c>
      <c r="I59" s="126"/>
      <c r="J59" s="4"/>
    </row>
    <row r="60" spans="1:10" ht="21.6" customHeight="1">
      <c r="A60" s="278" t="s">
        <v>1867</v>
      </c>
      <c r="B60" s="7" t="s">
        <v>1774</v>
      </c>
      <c r="C60" s="7" t="s">
        <v>1865</v>
      </c>
      <c r="D60" s="7" t="s">
        <v>1866</v>
      </c>
      <c r="E60" s="7" t="s">
        <v>250</v>
      </c>
      <c r="F60" s="137">
        <v>44647</v>
      </c>
      <c r="G60" s="82">
        <v>10</v>
      </c>
      <c r="I60" s="126"/>
      <c r="J60" s="4"/>
    </row>
    <row r="61" spans="1:10" ht="21.6" customHeight="1">
      <c r="A61" s="279" t="s">
        <v>2968</v>
      </c>
      <c r="B61" s="7" t="s">
        <v>1774</v>
      </c>
      <c r="C61" s="7" t="s">
        <v>1865</v>
      </c>
      <c r="D61" s="7" t="s">
        <v>2967</v>
      </c>
      <c r="E61" s="7" t="s">
        <v>250</v>
      </c>
      <c r="F61" s="137">
        <v>45006</v>
      </c>
      <c r="G61" s="82">
        <v>10</v>
      </c>
      <c r="I61" s="126"/>
      <c r="J61" s="4"/>
    </row>
    <row r="62" spans="1:10" ht="21.6" customHeight="1">
      <c r="A62" s="279" t="s">
        <v>3744</v>
      </c>
      <c r="B62" s="7" t="s">
        <v>1774</v>
      </c>
      <c r="C62" s="7" t="s">
        <v>1865</v>
      </c>
      <c r="D62" s="7" t="s">
        <v>3743</v>
      </c>
      <c r="E62" s="7" t="s">
        <v>250</v>
      </c>
      <c r="F62" s="137">
        <v>45371</v>
      </c>
      <c r="G62" s="82">
        <v>10</v>
      </c>
      <c r="I62" s="126"/>
      <c r="J62" s="4"/>
    </row>
    <row r="63" spans="1:10" ht="21.6" customHeight="1">
      <c r="A63" s="279" t="s">
        <v>4314</v>
      </c>
      <c r="B63" s="7" t="s">
        <v>1774</v>
      </c>
      <c r="C63" s="7" t="s">
        <v>1865</v>
      </c>
      <c r="D63" s="7" t="s">
        <v>3988</v>
      </c>
      <c r="E63" s="7" t="s">
        <v>250</v>
      </c>
      <c r="F63" s="137">
        <v>45736</v>
      </c>
      <c r="G63" s="82">
        <v>10</v>
      </c>
      <c r="I63" s="126"/>
      <c r="J63" s="4"/>
    </row>
    <row r="64" spans="1:10" ht="21.6" hidden="1" customHeight="1">
      <c r="A64" s="356" t="s">
        <v>98</v>
      </c>
      <c r="B64" s="357" t="s">
        <v>1775</v>
      </c>
      <c r="C64" s="357" t="s">
        <v>409</v>
      </c>
      <c r="D64" s="357" t="s">
        <v>421</v>
      </c>
      <c r="E64" s="357" t="s">
        <v>86</v>
      </c>
      <c r="F64" s="358">
        <v>43513</v>
      </c>
      <c r="G64" s="343">
        <v>6</v>
      </c>
      <c r="I64" s="126"/>
      <c r="J64" s="4"/>
    </row>
    <row r="65" spans="1:20" ht="21.6" hidden="1" customHeight="1">
      <c r="A65" s="356" t="s">
        <v>1168</v>
      </c>
      <c r="B65" s="357" t="s">
        <v>1775</v>
      </c>
      <c r="C65" s="357" t="s">
        <v>409</v>
      </c>
      <c r="D65" s="357" t="s">
        <v>1169</v>
      </c>
      <c r="E65" s="357" t="s">
        <v>83</v>
      </c>
      <c r="F65" s="358">
        <v>43786</v>
      </c>
      <c r="G65" s="343">
        <v>6</v>
      </c>
      <c r="I65" s="126"/>
      <c r="J65" s="4"/>
    </row>
    <row r="66" spans="1:20" s="63" customFormat="1" ht="21.6" hidden="1" customHeight="1">
      <c r="A66" s="356" t="s">
        <v>1170</v>
      </c>
      <c r="B66" s="357" t="s">
        <v>1775</v>
      </c>
      <c r="C66" s="357" t="s">
        <v>409</v>
      </c>
      <c r="D66" s="357" t="s">
        <v>1171</v>
      </c>
      <c r="E66" s="357" t="s">
        <v>86</v>
      </c>
      <c r="F66" s="358">
        <v>43856</v>
      </c>
      <c r="G66" s="343">
        <v>6</v>
      </c>
      <c r="H66" s="4"/>
      <c r="I66" s="126"/>
      <c r="J66" s="4"/>
    </row>
    <row r="67" spans="1:20" ht="21.6" hidden="1" customHeight="1">
      <c r="A67" s="356" t="s">
        <v>1172</v>
      </c>
      <c r="B67" s="357" t="s">
        <v>1775</v>
      </c>
      <c r="C67" s="357" t="s">
        <v>433</v>
      </c>
      <c r="D67" s="357" t="s">
        <v>3745</v>
      </c>
      <c r="E67" s="357" t="s">
        <v>250</v>
      </c>
      <c r="F67" s="358">
        <v>44248</v>
      </c>
      <c r="G67" s="343">
        <v>6</v>
      </c>
      <c r="J67" s="320" t="s">
        <v>1747</v>
      </c>
    </row>
    <row r="68" spans="1:20" ht="21.6" customHeight="1">
      <c r="A68" s="278" t="s">
        <v>1868</v>
      </c>
      <c r="B68" s="7" t="s">
        <v>1775</v>
      </c>
      <c r="C68" s="7" t="s">
        <v>433</v>
      </c>
      <c r="D68" s="7" t="s">
        <v>1869</v>
      </c>
      <c r="E68" s="7" t="s">
        <v>250</v>
      </c>
      <c r="F68" s="137">
        <v>44619</v>
      </c>
      <c r="G68" s="82">
        <v>6</v>
      </c>
      <c r="J68" s="4"/>
    </row>
    <row r="69" spans="1:20" s="107" customFormat="1" ht="21.6" customHeight="1">
      <c r="A69" s="279" t="s">
        <v>3765</v>
      </c>
      <c r="B69" s="7" t="s">
        <v>1775</v>
      </c>
      <c r="C69" s="7" t="s">
        <v>433</v>
      </c>
      <c r="D69" s="7" t="s">
        <v>2969</v>
      </c>
      <c r="E69" s="7" t="s">
        <v>250</v>
      </c>
      <c r="F69" s="137">
        <v>44878</v>
      </c>
      <c r="G69" s="82">
        <v>6</v>
      </c>
      <c r="H69" s="106"/>
      <c r="I69" s="106"/>
      <c r="J69" s="106"/>
      <c r="K69" s="378"/>
      <c r="L69" s="378"/>
      <c r="M69" s="378"/>
      <c r="N69" s="378"/>
      <c r="O69" s="378"/>
      <c r="P69" s="378"/>
      <c r="Q69" s="378"/>
      <c r="R69" s="378"/>
      <c r="S69" s="378"/>
      <c r="T69" s="378"/>
    </row>
    <row r="70" spans="1:20" s="107" customFormat="1" ht="21.6" customHeight="1">
      <c r="A70" s="279" t="s">
        <v>3768</v>
      </c>
      <c r="B70" s="7" t="s">
        <v>1775</v>
      </c>
      <c r="C70" s="7" t="s">
        <v>433</v>
      </c>
      <c r="D70" s="7" t="s">
        <v>3330</v>
      </c>
      <c r="E70" s="7" t="s">
        <v>250</v>
      </c>
      <c r="F70" s="137">
        <v>45270</v>
      </c>
      <c r="G70" s="82">
        <v>6</v>
      </c>
      <c r="H70" s="106"/>
      <c r="I70" s="106"/>
      <c r="J70" s="106"/>
      <c r="K70" s="378"/>
      <c r="L70" s="378"/>
      <c r="M70" s="378"/>
      <c r="N70" s="378"/>
      <c r="O70" s="378"/>
      <c r="P70" s="378"/>
      <c r="Q70" s="378"/>
      <c r="R70" s="378"/>
      <c r="S70" s="378"/>
      <c r="T70" s="378"/>
    </row>
    <row r="71" spans="1:20" s="107" customFormat="1" ht="21.6" customHeight="1">
      <c r="A71" s="279" t="s">
        <v>4315</v>
      </c>
      <c r="B71" s="7" t="s">
        <v>1775</v>
      </c>
      <c r="C71" s="7" t="s">
        <v>433</v>
      </c>
      <c r="D71" s="7" t="s">
        <v>4288</v>
      </c>
      <c r="E71" s="7" t="s">
        <v>250</v>
      </c>
      <c r="F71" s="137">
        <v>45627</v>
      </c>
      <c r="G71" s="82">
        <v>6</v>
      </c>
      <c r="H71" s="106"/>
      <c r="I71" s="106"/>
      <c r="J71" s="106"/>
      <c r="K71" s="378"/>
      <c r="L71" s="378"/>
      <c r="M71" s="378"/>
      <c r="N71" s="378"/>
      <c r="O71" s="378"/>
      <c r="P71" s="378"/>
      <c r="Q71" s="378"/>
      <c r="R71" s="378"/>
      <c r="S71" s="378"/>
      <c r="T71" s="378"/>
    </row>
    <row r="72" spans="1:20" s="107" customFormat="1" ht="21.6" customHeight="1">
      <c r="A72" s="279" t="s">
        <v>3766</v>
      </c>
      <c r="B72" s="7" t="s">
        <v>2972</v>
      </c>
      <c r="C72" s="7"/>
      <c r="D72" s="7" t="s">
        <v>4289</v>
      </c>
      <c r="E72" s="7" t="s">
        <v>250</v>
      </c>
      <c r="F72" s="137" t="s">
        <v>3767</v>
      </c>
      <c r="G72" s="82">
        <v>8</v>
      </c>
      <c r="H72" s="106"/>
      <c r="I72" s="106"/>
      <c r="J72" s="106"/>
      <c r="K72" s="378"/>
      <c r="L72" s="378"/>
      <c r="M72" s="378"/>
      <c r="N72" s="378"/>
      <c r="O72" s="378"/>
      <c r="P72" s="378"/>
      <c r="Q72" s="378"/>
      <c r="R72" s="378"/>
      <c r="S72" s="378"/>
      <c r="T72" s="378"/>
    </row>
    <row r="73" spans="1:20" ht="21.6" customHeight="1">
      <c r="A73" s="279" t="s">
        <v>3746</v>
      </c>
      <c r="B73" s="7" t="s">
        <v>2972</v>
      </c>
      <c r="C73" s="338" t="s">
        <v>2949</v>
      </c>
      <c r="D73" s="7" t="s">
        <v>2970</v>
      </c>
      <c r="E73" s="7" t="s">
        <v>2971</v>
      </c>
      <c r="F73" s="137">
        <v>44988</v>
      </c>
      <c r="G73" s="82">
        <v>8</v>
      </c>
      <c r="J73" s="4"/>
    </row>
    <row r="74" spans="1:20" ht="21.6" customHeight="1">
      <c r="A74" s="279" t="s">
        <v>3749</v>
      </c>
      <c r="B74" s="7" t="s">
        <v>2972</v>
      </c>
      <c r="C74" s="7"/>
      <c r="D74" s="7" t="s">
        <v>3747</v>
      </c>
      <c r="E74" s="7" t="s">
        <v>250</v>
      </c>
      <c r="F74" s="137" t="s">
        <v>3748</v>
      </c>
      <c r="G74" s="82">
        <v>4</v>
      </c>
      <c r="J74" s="4"/>
    </row>
    <row r="75" spans="1:20" ht="21.6" customHeight="1">
      <c r="A75" s="279" t="s">
        <v>3750</v>
      </c>
      <c r="B75" s="7" t="s">
        <v>2972</v>
      </c>
      <c r="C75" s="7"/>
      <c r="D75" s="7" t="s">
        <v>3751</v>
      </c>
      <c r="E75" s="7" t="s">
        <v>250</v>
      </c>
      <c r="F75" s="137" t="s">
        <v>3752</v>
      </c>
      <c r="G75" s="82">
        <v>8</v>
      </c>
      <c r="J75" s="4"/>
    </row>
    <row r="76" spans="1:20" ht="21.6" customHeight="1">
      <c r="A76" s="279" t="s">
        <v>3753</v>
      </c>
      <c r="B76" s="7" t="s">
        <v>2972</v>
      </c>
      <c r="C76" s="338" t="s">
        <v>2949</v>
      </c>
      <c r="D76" s="7" t="s">
        <v>3331</v>
      </c>
      <c r="E76" s="7" t="s">
        <v>1914</v>
      </c>
      <c r="F76" s="137">
        <v>45352</v>
      </c>
      <c r="G76" s="82">
        <v>8</v>
      </c>
      <c r="J76" s="4"/>
    </row>
    <row r="77" spans="1:20" ht="21.6" customHeight="1">
      <c r="A77" s="279" t="s">
        <v>4316</v>
      </c>
      <c r="B77" s="7" t="s">
        <v>2972</v>
      </c>
      <c r="C77" s="7"/>
      <c r="D77" s="7" t="s">
        <v>3989</v>
      </c>
      <c r="E77" s="7" t="s">
        <v>250</v>
      </c>
      <c r="F77" s="137" t="s">
        <v>3990</v>
      </c>
      <c r="G77" s="82">
        <v>4</v>
      </c>
      <c r="J77" s="4"/>
    </row>
    <row r="78" spans="1:20" ht="21.6" customHeight="1">
      <c r="A78" s="279" t="s">
        <v>4317</v>
      </c>
      <c r="B78" s="7" t="s">
        <v>2972</v>
      </c>
      <c r="C78" s="338" t="s">
        <v>2949</v>
      </c>
      <c r="D78" s="7" t="s">
        <v>4318</v>
      </c>
      <c r="E78" s="7" t="s">
        <v>449</v>
      </c>
      <c r="F78" s="137">
        <v>45730</v>
      </c>
      <c r="G78" s="82">
        <v>4</v>
      </c>
      <c r="J78" s="4"/>
    </row>
    <row r="79" spans="1:20" ht="21.6" hidden="1" customHeight="1">
      <c r="A79" s="360" t="s">
        <v>1870</v>
      </c>
      <c r="B79" s="361" t="s">
        <v>1776</v>
      </c>
      <c r="C79" s="361" t="s">
        <v>410</v>
      </c>
      <c r="D79" s="361" t="s">
        <v>1173</v>
      </c>
      <c r="E79" s="361" t="s">
        <v>83</v>
      </c>
      <c r="F79" s="362">
        <v>43744</v>
      </c>
      <c r="G79" s="348">
        <v>5</v>
      </c>
    </row>
    <row r="80" spans="1:20" ht="21.6" hidden="1" customHeight="1">
      <c r="A80" s="356" t="s">
        <v>434</v>
      </c>
      <c r="B80" s="357" t="s">
        <v>1776</v>
      </c>
      <c r="C80" s="357" t="s">
        <v>435</v>
      </c>
      <c r="D80" s="361" t="s">
        <v>3754</v>
      </c>
      <c r="E80" s="357" t="s">
        <v>250</v>
      </c>
      <c r="F80" s="358">
        <v>44255</v>
      </c>
      <c r="G80" s="343">
        <v>5</v>
      </c>
    </row>
    <row r="81" spans="1:10" ht="21.6" customHeight="1">
      <c r="A81" s="278" t="s">
        <v>1871</v>
      </c>
      <c r="B81" s="7" t="s">
        <v>1776</v>
      </c>
      <c r="C81" s="7" t="s">
        <v>435</v>
      </c>
      <c r="D81" s="200" t="s">
        <v>1872</v>
      </c>
      <c r="E81" s="7" t="s">
        <v>250</v>
      </c>
      <c r="F81" s="137">
        <v>44615</v>
      </c>
      <c r="G81" s="82">
        <v>5</v>
      </c>
      <c r="H81" s="62"/>
      <c r="I81" s="62"/>
      <c r="J81" s="63"/>
    </row>
    <row r="82" spans="1:10" ht="21.6" customHeight="1">
      <c r="A82" s="279" t="s">
        <v>2974</v>
      </c>
      <c r="B82" s="7" t="s">
        <v>1776</v>
      </c>
      <c r="C82" s="7" t="s">
        <v>435</v>
      </c>
      <c r="D82" s="200" t="s">
        <v>2973</v>
      </c>
      <c r="E82" s="7" t="s">
        <v>250</v>
      </c>
      <c r="F82" s="137">
        <v>44976</v>
      </c>
      <c r="G82" s="82">
        <v>5</v>
      </c>
      <c r="H82" s="62"/>
      <c r="I82" s="62"/>
      <c r="J82" s="63"/>
    </row>
    <row r="83" spans="1:10" ht="21.6" customHeight="1">
      <c r="A83" s="279" t="s">
        <v>3737</v>
      </c>
      <c r="B83" s="7" t="s">
        <v>1776</v>
      </c>
      <c r="C83" s="7" t="s">
        <v>435</v>
      </c>
      <c r="D83" s="200" t="s">
        <v>3332</v>
      </c>
      <c r="E83" s="7" t="s">
        <v>250</v>
      </c>
      <c r="F83" s="137" t="s">
        <v>3333</v>
      </c>
      <c r="G83" s="82">
        <v>5</v>
      </c>
      <c r="H83" s="62"/>
      <c r="I83" s="62"/>
      <c r="J83" s="63"/>
    </row>
    <row r="84" spans="1:10" ht="21.6" customHeight="1">
      <c r="A84" s="279" t="s">
        <v>3764</v>
      </c>
      <c r="B84" s="7" t="s">
        <v>1776</v>
      </c>
      <c r="C84" s="7" t="s">
        <v>435</v>
      </c>
      <c r="D84" s="200" t="s">
        <v>3334</v>
      </c>
      <c r="E84" s="7" t="s">
        <v>250</v>
      </c>
      <c r="F84" s="137">
        <v>45431</v>
      </c>
      <c r="G84" s="82">
        <v>10</v>
      </c>
      <c r="H84" s="62"/>
      <c r="I84" s="62"/>
      <c r="J84" s="63"/>
    </row>
    <row r="85" spans="1:10" ht="21.6" customHeight="1">
      <c r="A85" s="279" t="s">
        <v>4319</v>
      </c>
      <c r="B85" s="7" t="s">
        <v>1776</v>
      </c>
      <c r="C85" s="7" t="s">
        <v>435</v>
      </c>
      <c r="D85" s="200" t="s">
        <v>3991</v>
      </c>
      <c r="E85" s="7" t="s">
        <v>250</v>
      </c>
      <c r="F85" s="137">
        <v>45710</v>
      </c>
      <c r="G85" s="82">
        <v>5</v>
      </c>
      <c r="H85" s="62"/>
      <c r="I85" s="62"/>
      <c r="J85" s="63"/>
    </row>
    <row r="86" spans="1:10" ht="21.6" customHeight="1">
      <c r="A86" s="279" t="s">
        <v>4320</v>
      </c>
      <c r="B86" s="7" t="s">
        <v>1776</v>
      </c>
      <c r="C86" s="7" t="s">
        <v>435</v>
      </c>
      <c r="D86" s="200" t="s">
        <v>3992</v>
      </c>
      <c r="E86" s="7" t="s">
        <v>3993</v>
      </c>
      <c r="F86" s="137">
        <v>45788</v>
      </c>
      <c r="G86" s="82">
        <v>10</v>
      </c>
      <c r="H86" s="62"/>
      <c r="I86" s="62"/>
      <c r="J86" s="63"/>
    </row>
    <row r="87" spans="1:10" ht="21.6" customHeight="1">
      <c r="A87" s="278" t="s">
        <v>436</v>
      </c>
      <c r="B87" s="201" t="s">
        <v>1777</v>
      </c>
      <c r="C87" s="89" t="s">
        <v>1873</v>
      </c>
      <c r="D87" s="202" t="s">
        <v>1874</v>
      </c>
      <c r="E87" s="89" t="s">
        <v>437</v>
      </c>
      <c r="F87" s="137" t="s">
        <v>438</v>
      </c>
      <c r="G87" s="123">
        <v>20</v>
      </c>
      <c r="H87" s="62"/>
      <c r="I87" s="62"/>
      <c r="J87" s="63"/>
    </row>
    <row r="88" spans="1:10" ht="21.6" customHeight="1">
      <c r="A88" s="281" t="s">
        <v>439</v>
      </c>
      <c r="B88" s="201" t="s">
        <v>1777</v>
      </c>
      <c r="C88" s="89" t="s">
        <v>1873</v>
      </c>
      <c r="D88" s="202" t="s">
        <v>1875</v>
      </c>
      <c r="E88" s="89" t="s">
        <v>437</v>
      </c>
      <c r="F88" s="137" t="s">
        <v>1876</v>
      </c>
      <c r="G88" s="123">
        <v>20</v>
      </c>
    </row>
    <row r="89" spans="1:10" ht="21.6" customHeight="1">
      <c r="A89" s="281" t="s">
        <v>2923</v>
      </c>
      <c r="B89" s="200" t="s">
        <v>1877</v>
      </c>
      <c r="C89" s="200" t="s">
        <v>1878</v>
      </c>
      <c r="D89" s="200" t="s">
        <v>1878</v>
      </c>
      <c r="E89" s="200" t="s">
        <v>1879</v>
      </c>
      <c r="F89" s="282" t="s">
        <v>1876</v>
      </c>
      <c r="G89" s="123">
        <v>5</v>
      </c>
    </row>
    <row r="90" spans="1:10" ht="21.6" customHeight="1">
      <c r="A90" s="281" t="s">
        <v>4321</v>
      </c>
      <c r="B90" s="200" t="s">
        <v>4322</v>
      </c>
      <c r="C90" s="200"/>
      <c r="D90" s="200" t="s">
        <v>3994</v>
      </c>
      <c r="E90" s="7" t="s">
        <v>250</v>
      </c>
      <c r="F90" s="282" t="s">
        <v>3995</v>
      </c>
      <c r="G90" s="123">
        <v>10</v>
      </c>
    </row>
  </sheetData>
  <sheetProtection algorithmName="SHA-512" hashValue="/HI9DVsSbY3r6erXKRGX17VsbN0naEXc63XIBOC8Z4jwLebvy8W6yPJcZWDnIU8T9ugHKCB7/BSSpC+Ypwx+hw==" saltValue="kQ24OHl+tc9cUWqmoq1h+g==" spinCount="100000" sheet="1" formatCells="0" formatColumns="0" formatRows="0" insertColumns="0" insertRows="0" insertHyperlinks="0" deleteColumns="0" deleteRows="0" sort="0" autoFilter="0"/>
  <phoneticPr fontId="2"/>
  <conditionalFormatting sqref="A3:A13 A18:A42 A55:A88">
    <cfRule type="duplicateValues" dxfId="114" priority="1085"/>
  </conditionalFormatting>
  <conditionalFormatting sqref="A3:A87">
    <cfRule type="duplicateValues" dxfId="113" priority="1089"/>
  </conditionalFormatting>
  <conditionalFormatting sqref="A11">
    <cfRule type="duplicateValues" dxfId="112" priority="7"/>
    <cfRule type="duplicateValues" dxfId="111" priority="8"/>
  </conditionalFormatting>
  <conditionalFormatting sqref="A14:A17">
    <cfRule type="duplicateValues" dxfId="110" priority="15"/>
    <cfRule type="duplicateValues" dxfId="109" priority="16"/>
    <cfRule type="duplicateValues" dxfId="108" priority="17"/>
  </conditionalFormatting>
  <conditionalFormatting sqref="A27:A30">
    <cfRule type="duplicateValues" dxfId="107" priority="9"/>
    <cfRule type="duplicateValues" dxfId="106" priority="10"/>
  </conditionalFormatting>
  <conditionalFormatting sqref="A31:A34">
    <cfRule type="duplicateValues" dxfId="105" priority="11"/>
    <cfRule type="duplicateValues" dxfId="104" priority="12"/>
  </conditionalFormatting>
  <conditionalFormatting sqref="A38:A39">
    <cfRule type="duplicateValues" dxfId="103" priority="13"/>
    <cfRule type="duplicateValues" dxfId="102" priority="14"/>
  </conditionalFormatting>
  <conditionalFormatting sqref="A43:A54">
    <cfRule type="duplicateValues" dxfId="101" priority="2"/>
    <cfRule type="duplicateValues" dxfId="100" priority="3"/>
    <cfRule type="duplicateValues" dxfId="99" priority="4"/>
  </conditionalFormatting>
  <conditionalFormatting sqref="A90:A1048576 A55:A88 A40:A42 A35:A37 A12:A13 A2:A10 A18:A26">
    <cfRule type="duplicateValues" dxfId="98" priority="5"/>
    <cfRule type="duplicateValues" dxfId="97" priority="6"/>
  </conditionalFormatting>
  <dataValidations count="1">
    <dataValidation type="list" showInputMessage="1" showErrorMessage="1" sqref="G40:G45" xr:uid="{D0D93AFC-993B-4548-A664-0A81627C72A8}">
      <formula1>$I$39:$I$57</formula1>
    </dataValidation>
  </dataValidations>
  <pageMargins left="0.25" right="0.25" top="0.75" bottom="0.75" header="0.3" footer="0.3"/>
  <pageSetup paperSize="9" scale="56" fitToHeight="0" orientation="portrait"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8" tint="0.59999389629810485"/>
    <pageSetUpPr fitToPage="1"/>
  </sheetPr>
  <dimension ref="A1:P233"/>
  <sheetViews>
    <sheetView zoomScaleNormal="100" workbookViewId="0">
      <pane ySplit="2" topLeftCell="A6" activePane="bottomLeft" state="frozen"/>
      <selection activeCell="B1" sqref="B1"/>
      <selection pane="bottomLeft" activeCell="A2" sqref="A2"/>
    </sheetView>
  </sheetViews>
  <sheetFormatPr defaultColWidth="8.75" defaultRowHeight="21.6" customHeight="1"/>
  <cols>
    <col min="1" max="1" width="13.5" style="94" customWidth="1"/>
    <col min="2" max="2" width="21.25" style="67" customWidth="1"/>
    <col min="3" max="3" width="27.25" style="67" hidden="1" customWidth="1"/>
    <col min="4" max="4" width="55.25" style="67" customWidth="1"/>
    <col min="5" max="5" width="8.75" style="94" hidden="1" customWidth="1"/>
    <col min="6" max="6" width="8.75" style="114" hidden="1" customWidth="1"/>
    <col min="7" max="7" width="19" style="88" hidden="1" customWidth="1"/>
    <col min="8" max="8" width="15.75" style="117" customWidth="1"/>
    <col min="9" max="9" width="16.75" style="117" customWidth="1"/>
    <col min="10" max="10" width="6.25" style="94" customWidth="1"/>
    <col min="12" max="12" width="6.125" style="94" hidden="1" customWidth="1"/>
    <col min="13" max="13" width="6.25" style="94" hidden="1" customWidth="1"/>
    <col min="14" max="14" width="3.75" style="67" hidden="1" customWidth="1"/>
    <col min="15" max="15" width="12.125" style="67" hidden="1" customWidth="1"/>
    <col min="16" max="16" width="32.25" style="67" customWidth="1"/>
    <col min="17" max="17" width="7.25" style="67" customWidth="1"/>
    <col min="18" max="18" width="9.25" style="67" customWidth="1"/>
    <col min="19" max="249" width="8.75" style="67"/>
    <col min="250" max="250" width="17.625" style="67" bestFit="1" customWidth="1"/>
    <col min="251" max="251" width="40.125" style="67" bestFit="1" customWidth="1"/>
    <col min="252" max="252" width="59.625" style="67" bestFit="1" customWidth="1"/>
    <col min="253" max="253" width="31.75" style="67" bestFit="1" customWidth="1"/>
    <col min="254" max="254" width="21.25" style="67" bestFit="1" customWidth="1"/>
    <col min="255" max="255" width="14.625" style="67" bestFit="1" customWidth="1"/>
    <col min="256" max="505" width="8.75" style="67"/>
    <col min="506" max="506" width="17.625" style="67" bestFit="1" customWidth="1"/>
    <col min="507" max="507" width="40.125" style="67" bestFit="1" customWidth="1"/>
    <col min="508" max="508" width="59.625" style="67" bestFit="1" customWidth="1"/>
    <col min="509" max="509" width="31.75" style="67" bestFit="1" customWidth="1"/>
    <col min="510" max="510" width="21.25" style="67" bestFit="1" customWidth="1"/>
    <col min="511" max="511" width="14.625" style="67" bestFit="1" customWidth="1"/>
    <col min="512" max="761" width="8.75" style="67"/>
    <col min="762" max="762" width="17.625" style="67" bestFit="1" customWidth="1"/>
    <col min="763" max="763" width="40.125" style="67" bestFit="1" customWidth="1"/>
    <col min="764" max="764" width="59.625" style="67" bestFit="1" customWidth="1"/>
    <col min="765" max="765" width="31.75" style="67" bestFit="1" customWidth="1"/>
    <col min="766" max="766" width="21.25" style="67" bestFit="1" customWidth="1"/>
    <col min="767" max="767" width="14.625" style="67" bestFit="1" customWidth="1"/>
    <col min="768" max="1017" width="8.75" style="67"/>
    <col min="1018" max="1018" width="17.625" style="67" bestFit="1" customWidth="1"/>
    <col min="1019" max="1019" width="40.125" style="67" bestFit="1" customWidth="1"/>
    <col min="1020" max="1020" width="59.625" style="67" bestFit="1" customWidth="1"/>
    <col min="1021" max="1021" width="31.75" style="67" bestFit="1" customWidth="1"/>
    <col min="1022" max="1022" width="21.25" style="67" bestFit="1" customWidth="1"/>
    <col min="1023" max="1023" width="14.625" style="67" bestFit="1" customWidth="1"/>
    <col min="1024" max="1273" width="8.75" style="67"/>
    <col min="1274" max="1274" width="17.625" style="67" bestFit="1" customWidth="1"/>
    <col min="1275" max="1275" width="40.125" style="67" bestFit="1" customWidth="1"/>
    <col min="1276" max="1276" width="59.625" style="67" bestFit="1" customWidth="1"/>
    <col min="1277" max="1277" width="31.75" style="67" bestFit="1" customWidth="1"/>
    <col min="1278" max="1278" width="21.25" style="67" bestFit="1" customWidth="1"/>
    <col min="1279" max="1279" width="14.625" style="67" bestFit="1" customWidth="1"/>
    <col min="1280" max="1529" width="8.75" style="67"/>
    <col min="1530" max="1530" width="17.625" style="67" bestFit="1" customWidth="1"/>
    <col min="1531" max="1531" width="40.125" style="67" bestFit="1" customWidth="1"/>
    <col min="1532" max="1532" width="59.625" style="67" bestFit="1" customWidth="1"/>
    <col min="1533" max="1533" width="31.75" style="67" bestFit="1" customWidth="1"/>
    <col min="1534" max="1534" width="21.25" style="67" bestFit="1" customWidth="1"/>
    <col min="1535" max="1535" width="14.625" style="67" bestFit="1" customWidth="1"/>
    <col min="1536" max="1785" width="8.75" style="67"/>
    <col min="1786" max="1786" width="17.625" style="67" bestFit="1" customWidth="1"/>
    <col min="1787" max="1787" width="40.125" style="67" bestFit="1" customWidth="1"/>
    <col min="1788" max="1788" width="59.625" style="67" bestFit="1" customWidth="1"/>
    <col min="1789" max="1789" width="31.75" style="67" bestFit="1" customWidth="1"/>
    <col min="1790" max="1790" width="21.25" style="67" bestFit="1" customWidth="1"/>
    <col min="1791" max="1791" width="14.625" style="67" bestFit="1" customWidth="1"/>
    <col min="1792" max="2041" width="8.75" style="67"/>
    <col min="2042" max="2042" width="17.625" style="67" bestFit="1" customWidth="1"/>
    <col min="2043" max="2043" width="40.125" style="67" bestFit="1" customWidth="1"/>
    <col min="2044" max="2044" width="59.625" style="67" bestFit="1" customWidth="1"/>
    <col min="2045" max="2045" width="31.75" style="67" bestFit="1" customWidth="1"/>
    <col min="2046" max="2046" width="21.25" style="67" bestFit="1" customWidth="1"/>
    <col min="2047" max="2047" width="14.625" style="67" bestFit="1" customWidth="1"/>
    <col min="2048" max="2297" width="8.75" style="67"/>
    <col min="2298" max="2298" width="17.625" style="67" bestFit="1" customWidth="1"/>
    <col min="2299" max="2299" width="40.125" style="67" bestFit="1" customWidth="1"/>
    <col min="2300" max="2300" width="59.625" style="67" bestFit="1" customWidth="1"/>
    <col min="2301" max="2301" width="31.75" style="67" bestFit="1" customWidth="1"/>
    <col min="2302" max="2302" width="21.25" style="67" bestFit="1" customWidth="1"/>
    <col min="2303" max="2303" width="14.625" style="67" bestFit="1" customWidth="1"/>
    <col min="2304" max="2553" width="8.75" style="67"/>
    <col min="2554" max="2554" width="17.625" style="67" bestFit="1" customWidth="1"/>
    <col min="2555" max="2555" width="40.125" style="67" bestFit="1" customWidth="1"/>
    <col min="2556" max="2556" width="59.625" style="67" bestFit="1" customWidth="1"/>
    <col min="2557" max="2557" width="31.75" style="67" bestFit="1" customWidth="1"/>
    <col min="2558" max="2558" width="21.25" style="67" bestFit="1" customWidth="1"/>
    <col min="2559" max="2559" width="14.625" style="67" bestFit="1" customWidth="1"/>
    <col min="2560" max="2809" width="8.75" style="67"/>
    <col min="2810" max="2810" width="17.625" style="67" bestFit="1" customWidth="1"/>
    <col min="2811" max="2811" width="40.125" style="67" bestFit="1" customWidth="1"/>
    <col min="2812" max="2812" width="59.625" style="67" bestFit="1" customWidth="1"/>
    <col min="2813" max="2813" width="31.75" style="67" bestFit="1" customWidth="1"/>
    <col min="2814" max="2814" width="21.25" style="67" bestFit="1" customWidth="1"/>
    <col min="2815" max="2815" width="14.625" style="67" bestFit="1" customWidth="1"/>
    <col min="2816" max="3065" width="8.75" style="67"/>
    <col min="3066" max="3066" width="17.625" style="67" bestFit="1" customWidth="1"/>
    <col min="3067" max="3067" width="40.125" style="67" bestFit="1" customWidth="1"/>
    <col min="3068" max="3068" width="59.625" style="67" bestFit="1" customWidth="1"/>
    <col min="3069" max="3069" width="31.75" style="67" bestFit="1" customWidth="1"/>
    <col min="3070" max="3070" width="21.25" style="67" bestFit="1" customWidth="1"/>
    <col min="3071" max="3071" width="14.625" style="67" bestFit="1" customWidth="1"/>
    <col min="3072" max="3321" width="8.75" style="67"/>
    <col min="3322" max="3322" width="17.625" style="67" bestFit="1" customWidth="1"/>
    <col min="3323" max="3323" width="40.125" style="67" bestFit="1" customWidth="1"/>
    <col min="3324" max="3324" width="59.625" style="67" bestFit="1" customWidth="1"/>
    <col min="3325" max="3325" width="31.75" style="67" bestFit="1" customWidth="1"/>
    <col min="3326" max="3326" width="21.25" style="67" bestFit="1" customWidth="1"/>
    <col min="3327" max="3327" width="14.625" style="67" bestFit="1" customWidth="1"/>
    <col min="3328" max="3577" width="8.75" style="67"/>
    <col min="3578" max="3578" width="17.625" style="67" bestFit="1" customWidth="1"/>
    <col min="3579" max="3579" width="40.125" style="67" bestFit="1" customWidth="1"/>
    <col min="3580" max="3580" width="59.625" style="67" bestFit="1" customWidth="1"/>
    <col min="3581" max="3581" width="31.75" style="67" bestFit="1" customWidth="1"/>
    <col min="3582" max="3582" width="21.25" style="67" bestFit="1" customWidth="1"/>
    <col min="3583" max="3583" width="14.625" style="67" bestFit="1" customWidth="1"/>
    <col min="3584" max="3833" width="8.75" style="67"/>
    <col min="3834" max="3834" width="17.625" style="67" bestFit="1" customWidth="1"/>
    <col min="3835" max="3835" width="40.125" style="67" bestFit="1" customWidth="1"/>
    <col min="3836" max="3836" width="59.625" style="67" bestFit="1" customWidth="1"/>
    <col min="3837" max="3837" width="31.75" style="67" bestFit="1" customWidth="1"/>
    <col min="3838" max="3838" width="21.25" style="67" bestFit="1" customWidth="1"/>
    <col min="3839" max="3839" width="14.625" style="67" bestFit="1" customWidth="1"/>
    <col min="3840" max="4089" width="8.75" style="67"/>
    <col min="4090" max="4090" width="17.625" style="67" bestFit="1" customWidth="1"/>
    <col min="4091" max="4091" width="40.125" style="67" bestFit="1" customWidth="1"/>
    <col min="4092" max="4092" width="59.625" style="67" bestFit="1" customWidth="1"/>
    <col min="4093" max="4093" width="31.75" style="67" bestFit="1" customWidth="1"/>
    <col min="4094" max="4094" width="21.25" style="67" bestFit="1" customWidth="1"/>
    <col min="4095" max="4095" width="14.625" style="67" bestFit="1" customWidth="1"/>
    <col min="4096" max="4345" width="8.75" style="67"/>
    <col min="4346" max="4346" width="17.625" style="67" bestFit="1" customWidth="1"/>
    <col min="4347" max="4347" width="40.125" style="67" bestFit="1" customWidth="1"/>
    <col min="4348" max="4348" width="59.625" style="67" bestFit="1" customWidth="1"/>
    <col min="4349" max="4349" width="31.75" style="67" bestFit="1" customWidth="1"/>
    <col min="4350" max="4350" width="21.25" style="67" bestFit="1" customWidth="1"/>
    <col min="4351" max="4351" width="14.625" style="67" bestFit="1" customWidth="1"/>
    <col min="4352" max="4601" width="8.75" style="67"/>
    <col min="4602" max="4602" width="17.625" style="67" bestFit="1" customWidth="1"/>
    <col min="4603" max="4603" width="40.125" style="67" bestFit="1" customWidth="1"/>
    <col min="4604" max="4604" width="59.625" style="67" bestFit="1" customWidth="1"/>
    <col min="4605" max="4605" width="31.75" style="67" bestFit="1" customWidth="1"/>
    <col min="4606" max="4606" width="21.25" style="67" bestFit="1" customWidth="1"/>
    <col min="4607" max="4607" width="14.625" style="67" bestFit="1" customWidth="1"/>
    <col min="4608" max="4857" width="8.75" style="67"/>
    <col min="4858" max="4858" width="17.625" style="67" bestFit="1" customWidth="1"/>
    <col min="4859" max="4859" width="40.125" style="67" bestFit="1" customWidth="1"/>
    <col min="4860" max="4860" width="59.625" style="67" bestFit="1" customWidth="1"/>
    <col min="4861" max="4861" width="31.75" style="67" bestFit="1" customWidth="1"/>
    <col min="4862" max="4862" width="21.25" style="67" bestFit="1" customWidth="1"/>
    <col min="4863" max="4863" width="14.625" style="67" bestFit="1" customWidth="1"/>
    <col min="4864" max="5113" width="8.75" style="67"/>
    <col min="5114" max="5114" width="17.625" style="67" bestFit="1" customWidth="1"/>
    <col min="5115" max="5115" width="40.125" style="67" bestFit="1" customWidth="1"/>
    <col min="5116" max="5116" width="59.625" style="67" bestFit="1" customWidth="1"/>
    <col min="5117" max="5117" width="31.75" style="67" bestFit="1" customWidth="1"/>
    <col min="5118" max="5118" width="21.25" style="67" bestFit="1" customWidth="1"/>
    <col min="5119" max="5119" width="14.625" style="67" bestFit="1" customWidth="1"/>
    <col min="5120" max="5369" width="8.75" style="67"/>
    <col min="5370" max="5370" width="17.625" style="67" bestFit="1" customWidth="1"/>
    <col min="5371" max="5371" width="40.125" style="67" bestFit="1" customWidth="1"/>
    <col min="5372" max="5372" width="59.625" style="67" bestFit="1" customWidth="1"/>
    <col min="5373" max="5373" width="31.75" style="67" bestFit="1" customWidth="1"/>
    <col min="5374" max="5374" width="21.25" style="67" bestFit="1" customWidth="1"/>
    <col min="5375" max="5375" width="14.625" style="67" bestFit="1" customWidth="1"/>
    <col min="5376" max="5625" width="8.75" style="67"/>
    <col min="5626" max="5626" width="17.625" style="67" bestFit="1" customWidth="1"/>
    <col min="5627" max="5627" width="40.125" style="67" bestFit="1" customWidth="1"/>
    <col min="5628" max="5628" width="59.625" style="67" bestFit="1" customWidth="1"/>
    <col min="5629" max="5629" width="31.75" style="67" bestFit="1" customWidth="1"/>
    <col min="5630" max="5630" width="21.25" style="67" bestFit="1" customWidth="1"/>
    <col min="5631" max="5631" width="14.625" style="67" bestFit="1" customWidth="1"/>
    <col min="5632" max="5881" width="8.75" style="67"/>
    <col min="5882" max="5882" width="17.625" style="67" bestFit="1" customWidth="1"/>
    <col min="5883" max="5883" width="40.125" style="67" bestFit="1" customWidth="1"/>
    <col min="5884" max="5884" width="59.625" style="67" bestFit="1" customWidth="1"/>
    <col min="5885" max="5885" width="31.75" style="67" bestFit="1" customWidth="1"/>
    <col min="5886" max="5886" width="21.25" style="67" bestFit="1" customWidth="1"/>
    <col min="5887" max="5887" width="14.625" style="67" bestFit="1" customWidth="1"/>
    <col min="5888" max="6137" width="8.75" style="67"/>
    <col min="6138" max="6138" width="17.625" style="67" bestFit="1" customWidth="1"/>
    <col min="6139" max="6139" width="40.125" style="67" bestFit="1" customWidth="1"/>
    <col min="6140" max="6140" width="59.625" style="67" bestFit="1" customWidth="1"/>
    <col min="6141" max="6141" width="31.75" style="67" bestFit="1" customWidth="1"/>
    <col min="6142" max="6142" width="21.25" style="67" bestFit="1" customWidth="1"/>
    <col min="6143" max="6143" width="14.625" style="67" bestFit="1" customWidth="1"/>
    <col min="6144" max="6393" width="8.75" style="67"/>
    <col min="6394" max="6394" width="17.625" style="67" bestFit="1" customWidth="1"/>
    <col min="6395" max="6395" width="40.125" style="67" bestFit="1" customWidth="1"/>
    <col min="6396" max="6396" width="59.625" style="67" bestFit="1" customWidth="1"/>
    <col min="6397" max="6397" width="31.75" style="67" bestFit="1" customWidth="1"/>
    <col min="6398" max="6398" width="21.25" style="67" bestFit="1" customWidth="1"/>
    <col min="6399" max="6399" width="14.625" style="67" bestFit="1" customWidth="1"/>
    <col min="6400" max="6649" width="8.75" style="67"/>
    <col min="6650" max="6650" width="17.625" style="67" bestFit="1" customWidth="1"/>
    <col min="6651" max="6651" width="40.125" style="67" bestFit="1" customWidth="1"/>
    <col min="6652" max="6652" width="59.625" style="67" bestFit="1" customWidth="1"/>
    <col min="6653" max="6653" width="31.75" style="67" bestFit="1" customWidth="1"/>
    <col min="6654" max="6654" width="21.25" style="67" bestFit="1" customWidth="1"/>
    <col min="6655" max="6655" width="14.625" style="67" bestFit="1" customWidth="1"/>
    <col min="6656" max="6905" width="8.75" style="67"/>
    <col min="6906" max="6906" width="17.625" style="67" bestFit="1" customWidth="1"/>
    <col min="6907" max="6907" width="40.125" style="67" bestFit="1" customWidth="1"/>
    <col min="6908" max="6908" width="59.625" style="67" bestFit="1" customWidth="1"/>
    <col min="6909" max="6909" width="31.75" style="67" bestFit="1" customWidth="1"/>
    <col min="6910" max="6910" width="21.25" style="67" bestFit="1" customWidth="1"/>
    <col min="6911" max="6911" width="14.625" style="67" bestFit="1" customWidth="1"/>
    <col min="6912" max="7161" width="8.75" style="67"/>
    <col min="7162" max="7162" width="17.625" style="67" bestFit="1" customWidth="1"/>
    <col min="7163" max="7163" width="40.125" style="67" bestFit="1" customWidth="1"/>
    <col min="7164" max="7164" width="59.625" style="67" bestFit="1" customWidth="1"/>
    <col min="7165" max="7165" width="31.75" style="67" bestFit="1" customWidth="1"/>
    <col min="7166" max="7166" width="21.25" style="67" bestFit="1" customWidth="1"/>
    <col min="7167" max="7167" width="14.625" style="67" bestFit="1" customWidth="1"/>
    <col min="7168" max="7417" width="8.75" style="67"/>
    <col min="7418" max="7418" width="17.625" style="67" bestFit="1" customWidth="1"/>
    <col min="7419" max="7419" width="40.125" style="67" bestFit="1" customWidth="1"/>
    <col min="7420" max="7420" width="59.625" style="67" bestFit="1" customWidth="1"/>
    <col min="7421" max="7421" width="31.75" style="67" bestFit="1" customWidth="1"/>
    <col min="7422" max="7422" width="21.25" style="67" bestFit="1" customWidth="1"/>
    <col min="7423" max="7423" width="14.625" style="67" bestFit="1" customWidth="1"/>
    <col min="7424" max="7673" width="8.75" style="67"/>
    <col min="7674" max="7674" width="17.625" style="67" bestFit="1" customWidth="1"/>
    <col min="7675" max="7675" width="40.125" style="67" bestFit="1" customWidth="1"/>
    <col min="7676" max="7676" width="59.625" style="67" bestFit="1" customWidth="1"/>
    <col min="7677" max="7677" width="31.75" style="67" bestFit="1" customWidth="1"/>
    <col min="7678" max="7678" width="21.25" style="67" bestFit="1" customWidth="1"/>
    <col min="7679" max="7679" width="14.625" style="67" bestFit="1" customWidth="1"/>
    <col min="7680" max="7929" width="8.75" style="67"/>
    <col min="7930" max="7930" width="17.625" style="67" bestFit="1" customWidth="1"/>
    <col min="7931" max="7931" width="40.125" style="67" bestFit="1" customWidth="1"/>
    <col min="7932" max="7932" width="59.625" style="67" bestFit="1" customWidth="1"/>
    <col min="7933" max="7933" width="31.75" style="67" bestFit="1" customWidth="1"/>
    <col min="7934" max="7934" width="21.25" style="67" bestFit="1" customWidth="1"/>
    <col min="7935" max="7935" width="14.625" style="67" bestFit="1" customWidth="1"/>
    <col min="7936" max="8185" width="8.75" style="67"/>
    <col min="8186" max="8186" width="17.625" style="67" bestFit="1" customWidth="1"/>
    <col min="8187" max="8187" width="40.125" style="67" bestFit="1" customWidth="1"/>
    <col min="8188" max="8188" width="59.625" style="67" bestFit="1" customWidth="1"/>
    <col min="8189" max="8189" width="31.75" style="67" bestFit="1" customWidth="1"/>
    <col min="8190" max="8190" width="21.25" style="67" bestFit="1" customWidth="1"/>
    <col min="8191" max="8191" width="14.625" style="67" bestFit="1" customWidth="1"/>
    <col min="8192" max="8441" width="8.75" style="67"/>
    <col min="8442" max="8442" width="17.625" style="67" bestFit="1" customWidth="1"/>
    <col min="8443" max="8443" width="40.125" style="67" bestFit="1" customWidth="1"/>
    <col min="8444" max="8444" width="59.625" style="67" bestFit="1" customWidth="1"/>
    <col min="8445" max="8445" width="31.75" style="67" bestFit="1" customWidth="1"/>
    <col min="8446" max="8446" width="21.25" style="67" bestFit="1" customWidth="1"/>
    <col min="8447" max="8447" width="14.625" style="67" bestFit="1" customWidth="1"/>
    <col min="8448" max="8697" width="8.75" style="67"/>
    <col min="8698" max="8698" width="17.625" style="67" bestFit="1" customWidth="1"/>
    <col min="8699" max="8699" width="40.125" style="67" bestFit="1" customWidth="1"/>
    <col min="8700" max="8700" width="59.625" style="67" bestFit="1" customWidth="1"/>
    <col min="8701" max="8701" width="31.75" style="67" bestFit="1" customWidth="1"/>
    <col min="8702" max="8702" width="21.25" style="67" bestFit="1" customWidth="1"/>
    <col min="8703" max="8703" width="14.625" style="67" bestFit="1" customWidth="1"/>
    <col min="8704" max="8953" width="8.75" style="67"/>
    <col min="8954" max="8954" width="17.625" style="67" bestFit="1" customWidth="1"/>
    <col min="8955" max="8955" width="40.125" style="67" bestFit="1" customWidth="1"/>
    <col min="8956" max="8956" width="59.625" style="67" bestFit="1" customWidth="1"/>
    <col min="8957" max="8957" width="31.75" style="67" bestFit="1" customWidth="1"/>
    <col min="8958" max="8958" width="21.25" style="67" bestFit="1" customWidth="1"/>
    <col min="8959" max="8959" width="14.625" style="67" bestFit="1" customWidth="1"/>
    <col min="8960" max="9209" width="8.75" style="67"/>
    <col min="9210" max="9210" width="17.625" style="67" bestFit="1" customWidth="1"/>
    <col min="9211" max="9211" width="40.125" style="67" bestFit="1" customWidth="1"/>
    <col min="9212" max="9212" width="59.625" style="67" bestFit="1" customWidth="1"/>
    <col min="9213" max="9213" width="31.75" style="67" bestFit="1" customWidth="1"/>
    <col min="9214" max="9214" width="21.25" style="67" bestFit="1" customWidth="1"/>
    <col min="9215" max="9215" width="14.625" style="67" bestFit="1" customWidth="1"/>
    <col min="9216" max="9465" width="8.75" style="67"/>
    <col min="9466" max="9466" width="17.625" style="67" bestFit="1" customWidth="1"/>
    <col min="9467" max="9467" width="40.125" style="67" bestFit="1" customWidth="1"/>
    <col min="9468" max="9468" width="59.625" style="67" bestFit="1" customWidth="1"/>
    <col min="9469" max="9469" width="31.75" style="67" bestFit="1" customWidth="1"/>
    <col min="9470" max="9470" width="21.25" style="67" bestFit="1" customWidth="1"/>
    <col min="9471" max="9471" width="14.625" style="67" bestFit="1" customWidth="1"/>
    <col min="9472" max="9721" width="8.75" style="67"/>
    <col min="9722" max="9722" width="17.625" style="67" bestFit="1" customWidth="1"/>
    <col min="9723" max="9723" width="40.125" style="67" bestFit="1" customWidth="1"/>
    <col min="9724" max="9724" width="59.625" style="67" bestFit="1" customWidth="1"/>
    <col min="9725" max="9725" width="31.75" style="67" bestFit="1" customWidth="1"/>
    <col min="9726" max="9726" width="21.25" style="67" bestFit="1" customWidth="1"/>
    <col min="9727" max="9727" width="14.625" style="67" bestFit="1" customWidth="1"/>
    <col min="9728" max="9977" width="8.75" style="67"/>
    <col min="9978" max="9978" width="17.625" style="67" bestFit="1" customWidth="1"/>
    <col min="9979" max="9979" width="40.125" style="67" bestFit="1" customWidth="1"/>
    <col min="9980" max="9980" width="59.625" style="67" bestFit="1" customWidth="1"/>
    <col min="9981" max="9981" width="31.75" style="67" bestFit="1" customWidth="1"/>
    <col min="9982" max="9982" width="21.25" style="67" bestFit="1" customWidth="1"/>
    <col min="9983" max="9983" width="14.625" style="67" bestFit="1" customWidth="1"/>
    <col min="9984" max="10233" width="8.75" style="67"/>
    <col min="10234" max="10234" width="17.625" style="67" bestFit="1" customWidth="1"/>
    <col min="10235" max="10235" width="40.125" style="67" bestFit="1" customWidth="1"/>
    <col min="10236" max="10236" width="59.625" style="67" bestFit="1" customWidth="1"/>
    <col min="10237" max="10237" width="31.75" style="67" bestFit="1" customWidth="1"/>
    <col min="10238" max="10238" width="21.25" style="67" bestFit="1" customWidth="1"/>
    <col min="10239" max="10239" width="14.625" style="67" bestFit="1" customWidth="1"/>
    <col min="10240" max="10489" width="8.75" style="67"/>
    <col min="10490" max="10490" width="17.625" style="67" bestFit="1" customWidth="1"/>
    <col min="10491" max="10491" width="40.125" style="67" bestFit="1" customWidth="1"/>
    <col min="10492" max="10492" width="59.625" style="67" bestFit="1" customWidth="1"/>
    <col min="10493" max="10493" width="31.75" style="67" bestFit="1" customWidth="1"/>
    <col min="10494" max="10494" width="21.25" style="67" bestFit="1" customWidth="1"/>
    <col min="10495" max="10495" width="14.625" style="67" bestFit="1" customWidth="1"/>
    <col min="10496" max="10745" width="8.75" style="67"/>
    <col min="10746" max="10746" width="17.625" style="67" bestFit="1" customWidth="1"/>
    <col min="10747" max="10747" width="40.125" style="67" bestFit="1" customWidth="1"/>
    <col min="10748" max="10748" width="59.625" style="67" bestFit="1" customWidth="1"/>
    <col min="10749" max="10749" width="31.75" style="67" bestFit="1" customWidth="1"/>
    <col min="10750" max="10750" width="21.25" style="67" bestFit="1" customWidth="1"/>
    <col min="10751" max="10751" width="14.625" style="67" bestFit="1" customWidth="1"/>
    <col min="10752" max="11001" width="8.75" style="67"/>
    <col min="11002" max="11002" width="17.625" style="67" bestFit="1" customWidth="1"/>
    <col min="11003" max="11003" width="40.125" style="67" bestFit="1" customWidth="1"/>
    <col min="11004" max="11004" width="59.625" style="67" bestFit="1" customWidth="1"/>
    <col min="11005" max="11005" width="31.75" style="67" bestFit="1" customWidth="1"/>
    <col min="11006" max="11006" width="21.25" style="67" bestFit="1" customWidth="1"/>
    <col min="11007" max="11007" width="14.625" style="67" bestFit="1" customWidth="1"/>
    <col min="11008" max="11257" width="8.75" style="67"/>
    <col min="11258" max="11258" width="17.625" style="67" bestFit="1" customWidth="1"/>
    <col min="11259" max="11259" width="40.125" style="67" bestFit="1" customWidth="1"/>
    <col min="11260" max="11260" width="59.625" style="67" bestFit="1" customWidth="1"/>
    <col min="11261" max="11261" width="31.75" style="67" bestFit="1" customWidth="1"/>
    <col min="11262" max="11262" width="21.25" style="67" bestFit="1" customWidth="1"/>
    <col min="11263" max="11263" width="14.625" style="67" bestFit="1" customWidth="1"/>
    <col min="11264" max="11513" width="8.75" style="67"/>
    <col min="11514" max="11514" width="17.625" style="67" bestFit="1" customWidth="1"/>
    <col min="11515" max="11515" width="40.125" style="67" bestFit="1" customWidth="1"/>
    <col min="11516" max="11516" width="59.625" style="67" bestFit="1" customWidth="1"/>
    <col min="11517" max="11517" width="31.75" style="67" bestFit="1" customWidth="1"/>
    <col min="11518" max="11518" width="21.25" style="67" bestFit="1" customWidth="1"/>
    <col min="11519" max="11519" width="14.625" style="67" bestFit="1" customWidth="1"/>
    <col min="11520" max="11769" width="8.75" style="67"/>
    <col min="11770" max="11770" width="17.625" style="67" bestFit="1" customWidth="1"/>
    <col min="11771" max="11771" width="40.125" style="67" bestFit="1" customWidth="1"/>
    <col min="11772" max="11772" width="59.625" style="67" bestFit="1" customWidth="1"/>
    <col min="11773" max="11773" width="31.75" style="67" bestFit="1" customWidth="1"/>
    <col min="11774" max="11774" width="21.25" style="67" bestFit="1" customWidth="1"/>
    <col min="11775" max="11775" width="14.625" style="67" bestFit="1" customWidth="1"/>
    <col min="11776" max="12025" width="8.75" style="67"/>
    <col min="12026" max="12026" width="17.625" style="67" bestFit="1" customWidth="1"/>
    <col min="12027" max="12027" width="40.125" style="67" bestFit="1" customWidth="1"/>
    <col min="12028" max="12028" width="59.625" style="67" bestFit="1" customWidth="1"/>
    <col min="12029" max="12029" width="31.75" style="67" bestFit="1" customWidth="1"/>
    <col min="12030" max="12030" width="21.25" style="67" bestFit="1" customWidth="1"/>
    <col min="12031" max="12031" width="14.625" style="67" bestFit="1" customWidth="1"/>
    <col min="12032" max="12281" width="8.75" style="67"/>
    <col min="12282" max="12282" width="17.625" style="67" bestFit="1" customWidth="1"/>
    <col min="12283" max="12283" width="40.125" style="67" bestFit="1" customWidth="1"/>
    <col min="12284" max="12284" width="59.625" style="67" bestFit="1" customWidth="1"/>
    <col min="12285" max="12285" width="31.75" style="67" bestFit="1" customWidth="1"/>
    <col min="12286" max="12286" width="21.25" style="67" bestFit="1" customWidth="1"/>
    <col min="12287" max="12287" width="14.625" style="67" bestFit="1" customWidth="1"/>
    <col min="12288" max="12537" width="8.75" style="67"/>
    <col min="12538" max="12538" width="17.625" style="67" bestFit="1" customWidth="1"/>
    <col min="12539" max="12539" width="40.125" style="67" bestFit="1" customWidth="1"/>
    <col min="12540" max="12540" width="59.625" style="67" bestFit="1" customWidth="1"/>
    <col min="12541" max="12541" width="31.75" style="67" bestFit="1" customWidth="1"/>
    <col min="12542" max="12542" width="21.25" style="67" bestFit="1" customWidth="1"/>
    <col min="12543" max="12543" width="14.625" style="67" bestFit="1" customWidth="1"/>
    <col min="12544" max="12793" width="8.75" style="67"/>
    <col min="12794" max="12794" width="17.625" style="67" bestFit="1" customWidth="1"/>
    <col min="12795" max="12795" width="40.125" style="67" bestFit="1" customWidth="1"/>
    <col min="12796" max="12796" width="59.625" style="67" bestFit="1" customWidth="1"/>
    <col min="12797" max="12797" width="31.75" style="67" bestFit="1" customWidth="1"/>
    <col min="12798" max="12798" width="21.25" style="67" bestFit="1" customWidth="1"/>
    <col min="12799" max="12799" width="14.625" style="67" bestFit="1" customWidth="1"/>
    <col min="12800" max="13049" width="8.75" style="67"/>
    <col min="13050" max="13050" width="17.625" style="67" bestFit="1" customWidth="1"/>
    <col min="13051" max="13051" width="40.125" style="67" bestFit="1" customWidth="1"/>
    <col min="13052" max="13052" width="59.625" style="67" bestFit="1" customWidth="1"/>
    <col min="13053" max="13053" width="31.75" style="67" bestFit="1" customWidth="1"/>
    <col min="13054" max="13054" width="21.25" style="67" bestFit="1" customWidth="1"/>
    <col min="13055" max="13055" width="14.625" style="67" bestFit="1" customWidth="1"/>
    <col min="13056" max="13305" width="8.75" style="67"/>
    <col min="13306" max="13306" width="17.625" style="67" bestFit="1" customWidth="1"/>
    <col min="13307" max="13307" width="40.125" style="67" bestFit="1" customWidth="1"/>
    <col min="13308" max="13308" width="59.625" style="67" bestFit="1" customWidth="1"/>
    <col min="13309" max="13309" width="31.75" style="67" bestFit="1" customWidth="1"/>
    <col min="13310" max="13310" width="21.25" style="67" bestFit="1" customWidth="1"/>
    <col min="13311" max="13311" width="14.625" style="67" bestFit="1" customWidth="1"/>
    <col min="13312" max="13561" width="8.75" style="67"/>
    <col min="13562" max="13562" width="17.625" style="67" bestFit="1" customWidth="1"/>
    <col min="13563" max="13563" width="40.125" style="67" bestFit="1" customWidth="1"/>
    <col min="13564" max="13564" width="59.625" style="67" bestFit="1" customWidth="1"/>
    <col min="13565" max="13565" width="31.75" style="67" bestFit="1" customWidth="1"/>
    <col min="13566" max="13566" width="21.25" style="67" bestFit="1" customWidth="1"/>
    <col min="13567" max="13567" width="14.625" style="67" bestFit="1" customWidth="1"/>
    <col min="13568" max="13817" width="8.75" style="67"/>
    <col min="13818" max="13818" width="17.625" style="67" bestFit="1" customWidth="1"/>
    <col min="13819" max="13819" width="40.125" style="67" bestFit="1" customWidth="1"/>
    <col min="13820" max="13820" width="59.625" style="67" bestFit="1" customWidth="1"/>
    <col min="13821" max="13821" width="31.75" style="67" bestFit="1" customWidth="1"/>
    <col min="13822" max="13822" width="21.25" style="67" bestFit="1" customWidth="1"/>
    <col min="13823" max="13823" width="14.625" style="67" bestFit="1" customWidth="1"/>
    <col min="13824" max="14073" width="8.75" style="67"/>
    <col min="14074" max="14074" width="17.625" style="67" bestFit="1" customWidth="1"/>
    <col min="14075" max="14075" width="40.125" style="67" bestFit="1" customWidth="1"/>
    <col min="14076" max="14076" width="59.625" style="67" bestFit="1" customWidth="1"/>
    <col min="14077" max="14077" width="31.75" style="67" bestFit="1" customWidth="1"/>
    <col min="14078" max="14078" width="21.25" style="67" bestFit="1" customWidth="1"/>
    <col min="14079" max="14079" width="14.625" style="67" bestFit="1" customWidth="1"/>
    <col min="14080" max="14329" width="8.75" style="67"/>
    <col min="14330" max="14330" width="17.625" style="67" bestFit="1" customWidth="1"/>
    <col min="14331" max="14331" width="40.125" style="67" bestFit="1" customWidth="1"/>
    <col min="14332" max="14332" width="59.625" style="67" bestFit="1" customWidth="1"/>
    <col min="14333" max="14333" width="31.75" style="67" bestFit="1" customWidth="1"/>
    <col min="14334" max="14334" width="21.25" style="67" bestFit="1" customWidth="1"/>
    <col min="14335" max="14335" width="14.625" style="67" bestFit="1" customWidth="1"/>
    <col min="14336" max="14585" width="8.75" style="67"/>
    <col min="14586" max="14586" width="17.625" style="67" bestFit="1" customWidth="1"/>
    <col min="14587" max="14587" width="40.125" style="67" bestFit="1" customWidth="1"/>
    <col min="14588" max="14588" width="59.625" style="67" bestFit="1" customWidth="1"/>
    <col min="14589" max="14589" width="31.75" style="67" bestFit="1" customWidth="1"/>
    <col min="14590" max="14590" width="21.25" style="67" bestFit="1" customWidth="1"/>
    <col min="14591" max="14591" width="14.625" style="67" bestFit="1" customWidth="1"/>
    <col min="14592" max="14841" width="8.75" style="67"/>
    <col min="14842" max="14842" width="17.625" style="67" bestFit="1" customWidth="1"/>
    <col min="14843" max="14843" width="40.125" style="67" bestFit="1" customWidth="1"/>
    <col min="14844" max="14844" width="59.625" style="67" bestFit="1" customWidth="1"/>
    <col min="14845" max="14845" width="31.75" style="67" bestFit="1" customWidth="1"/>
    <col min="14846" max="14846" width="21.25" style="67" bestFit="1" customWidth="1"/>
    <col min="14847" max="14847" width="14.625" style="67" bestFit="1" customWidth="1"/>
    <col min="14848" max="15097" width="8.75" style="67"/>
    <col min="15098" max="15098" width="17.625" style="67" bestFit="1" customWidth="1"/>
    <col min="15099" max="15099" width="40.125" style="67" bestFit="1" customWidth="1"/>
    <col min="15100" max="15100" width="59.625" style="67" bestFit="1" customWidth="1"/>
    <col min="15101" max="15101" width="31.75" style="67" bestFit="1" customWidth="1"/>
    <col min="15102" max="15102" width="21.25" style="67" bestFit="1" customWidth="1"/>
    <col min="15103" max="15103" width="14.625" style="67" bestFit="1" customWidth="1"/>
    <col min="15104" max="15353" width="8.75" style="67"/>
    <col min="15354" max="15354" width="17.625" style="67" bestFit="1" customWidth="1"/>
    <col min="15355" max="15355" width="40.125" style="67" bestFit="1" customWidth="1"/>
    <col min="15356" max="15356" width="59.625" style="67" bestFit="1" customWidth="1"/>
    <col min="15357" max="15357" width="31.75" style="67" bestFit="1" customWidth="1"/>
    <col min="15358" max="15358" width="21.25" style="67" bestFit="1" customWidth="1"/>
    <col min="15359" max="15359" width="14.625" style="67" bestFit="1" customWidth="1"/>
    <col min="15360" max="15609" width="8.75" style="67"/>
    <col min="15610" max="15610" width="17.625" style="67" bestFit="1" customWidth="1"/>
    <col min="15611" max="15611" width="40.125" style="67" bestFit="1" customWidth="1"/>
    <col min="15612" max="15612" width="59.625" style="67" bestFit="1" customWidth="1"/>
    <col min="15613" max="15613" width="31.75" style="67" bestFit="1" customWidth="1"/>
    <col min="15614" max="15614" width="21.25" style="67" bestFit="1" customWidth="1"/>
    <col min="15615" max="15615" width="14.625" style="67" bestFit="1" customWidth="1"/>
    <col min="15616" max="15865" width="8.75" style="67"/>
    <col min="15866" max="15866" width="17.625" style="67" bestFit="1" customWidth="1"/>
    <col min="15867" max="15867" width="40.125" style="67" bestFit="1" customWidth="1"/>
    <col min="15868" max="15868" width="59.625" style="67" bestFit="1" customWidth="1"/>
    <col min="15869" max="15869" width="31.75" style="67" bestFit="1" customWidth="1"/>
    <col min="15870" max="15870" width="21.25" style="67" bestFit="1" customWidth="1"/>
    <col min="15871" max="15871" width="14.625" style="67" bestFit="1" customWidth="1"/>
    <col min="15872" max="16121" width="8.75" style="67"/>
    <col min="16122" max="16122" width="17.625" style="67" bestFit="1" customWidth="1"/>
    <col min="16123" max="16123" width="40.125" style="67" bestFit="1" customWidth="1"/>
    <col min="16124" max="16124" width="59.625" style="67" bestFit="1" customWidth="1"/>
    <col min="16125" max="16125" width="31.75" style="67" bestFit="1" customWidth="1"/>
    <col min="16126" max="16126" width="21.25" style="67" bestFit="1" customWidth="1"/>
    <col min="16127" max="16127" width="14.625" style="67" bestFit="1" customWidth="1"/>
    <col min="16128" max="16384" width="8.75" style="67"/>
  </cols>
  <sheetData>
    <row r="1" spans="1:16" ht="21.6" customHeight="1">
      <c r="A1" s="277" t="s">
        <v>1790</v>
      </c>
      <c r="B1" s="277"/>
      <c r="C1" s="284" t="s">
        <v>1880</v>
      </c>
      <c r="E1" s="284" t="s">
        <v>1880</v>
      </c>
      <c r="F1" s="284" t="s">
        <v>1880</v>
      </c>
      <c r="G1" s="284" t="s">
        <v>1880</v>
      </c>
      <c r="K1" s="94"/>
      <c r="L1" s="284" t="s">
        <v>1880</v>
      </c>
      <c r="M1" s="284" t="s">
        <v>1880</v>
      </c>
      <c r="N1" s="284" t="s">
        <v>1880</v>
      </c>
      <c r="O1" s="284" t="s">
        <v>1880</v>
      </c>
    </row>
    <row r="2" spans="1:16" ht="22.9" customHeight="1">
      <c r="A2" s="162" t="s">
        <v>234</v>
      </c>
      <c r="B2" s="163" t="s">
        <v>440</v>
      </c>
      <c r="C2" s="163" t="s">
        <v>2</v>
      </c>
      <c r="D2" s="163" t="s">
        <v>3</v>
      </c>
      <c r="E2" s="163" t="s">
        <v>228</v>
      </c>
      <c r="F2" s="164" t="s">
        <v>227</v>
      </c>
      <c r="G2" s="163" t="s">
        <v>441</v>
      </c>
      <c r="H2" s="165" t="s">
        <v>442</v>
      </c>
      <c r="I2" s="165" t="s">
        <v>443</v>
      </c>
      <c r="J2" s="163" t="s">
        <v>4</v>
      </c>
      <c r="K2" s="166" t="s">
        <v>5</v>
      </c>
      <c r="L2" s="285" t="s">
        <v>1881</v>
      </c>
      <c r="M2" s="286"/>
      <c r="N2" s="8" t="s">
        <v>0</v>
      </c>
      <c r="O2" s="66" t="s">
        <v>444</v>
      </c>
    </row>
    <row r="3" spans="1:16" ht="22.9" hidden="1" customHeight="1">
      <c r="A3" s="339" t="s">
        <v>59</v>
      </c>
      <c r="B3" s="335" t="s">
        <v>7</v>
      </c>
      <c r="C3" s="335" t="s">
        <v>6</v>
      </c>
      <c r="D3" s="335" t="s">
        <v>222</v>
      </c>
      <c r="E3" s="340" t="s">
        <v>445</v>
      </c>
      <c r="F3" s="340" t="s">
        <v>791</v>
      </c>
      <c r="G3" s="340" t="s">
        <v>446</v>
      </c>
      <c r="H3" s="341" t="s">
        <v>792</v>
      </c>
      <c r="I3" s="341"/>
      <c r="J3" s="340">
        <v>6</v>
      </c>
      <c r="K3" s="340">
        <v>12</v>
      </c>
      <c r="L3" s="82"/>
      <c r="M3" s="287"/>
      <c r="N3" s="69" t="s">
        <v>192</v>
      </c>
      <c r="O3" s="8"/>
      <c r="P3" s="70"/>
    </row>
    <row r="4" spans="1:16" s="81" customFormat="1" ht="22.9" hidden="1" customHeight="1">
      <c r="A4" s="339" t="s">
        <v>447</v>
      </c>
      <c r="B4" s="335" t="s">
        <v>7</v>
      </c>
      <c r="C4" s="335" t="s">
        <v>6</v>
      </c>
      <c r="D4" s="335" t="s">
        <v>448</v>
      </c>
      <c r="E4" s="340" t="s">
        <v>449</v>
      </c>
      <c r="F4" s="340" t="s">
        <v>793</v>
      </c>
      <c r="G4" s="340" t="s">
        <v>450</v>
      </c>
      <c r="H4" s="341">
        <v>44016</v>
      </c>
      <c r="I4" s="341" t="s">
        <v>794</v>
      </c>
      <c r="J4" s="340">
        <v>6</v>
      </c>
      <c r="K4" s="340">
        <v>12</v>
      </c>
      <c r="L4" s="82"/>
      <c r="M4" s="288"/>
      <c r="N4" s="103">
        <v>202007040</v>
      </c>
      <c r="O4" s="110" t="s">
        <v>795</v>
      </c>
      <c r="P4" s="396"/>
    </row>
    <row r="5" spans="1:16" s="81" customFormat="1" ht="22.9" hidden="1" customHeight="1">
      <c r="A5" s="339" t="s">
        <v>451</v>
      </c>
      <c r="B5" s="335" t="s">
        <v>7</v>
      </c>
      <c r="C5" s="335" t="s">
        <v>6</v>
      </c>
      <c r="D5" s="335" t="s">
        <v>452</v>
      </c>
      <c r="E5" s="340" t="s">
        <v>793</v>
      </c>
      <c r="F5" s="340" t="s">
        <v>793</v>
      </c>
      <c r="G5" s="340" t="s">
        <v>450</v>
      </c>
      <c r="H5" s="341" t="s">
        <v>760</v>
      </c>
      <c r="I5" s="341" t="s">
        <v>453</v>
      </c>
      <c r="J5" s="340">
        <v>6</v>
      </c>
      <c r="K5" s="340">
        <v>12</v>
      </c>
      <c r="L5" s="82"/>
      <c r="M5" s="288"/>
      <c r="N5" s="103">
        <v>202107100</v>
      </c>
      <c r="O5" s="80"/>
      <c r="P5" s="396"/>
    </row>
    <row r="6" spans="1:16" s="81" customFormat="1" ht="22.9" customHeight="1">
      <c r="A6" s="298" t="s">
        <v>1882</v>
      </c>
      <c r="B6" s="80" t="s">
        <v>7</v>
      </c>
      <c r="C6" s="80" t="s">
        <v>6</v>
      </c>
      <c r="D6" s="80" t="s">
        <v>1883</v>
      </c>
      <c r="E6" s="68" t="s">
        <v>793</v>
      </c>
      <c r="F6" s="68" t="s">
        <v>791</v>
      </c>
      <c r="G6" s="68" t="s">
        <v>450</v>
      </c>
      <c r="H6" s="109" t="s">
        <v>1884</v>
      </c>
      <c r="I6" s="109" t="s">
        <v>453</v>
      </c>
      <c r="J6" s="68">
        <v>6</v>
      </c>
      <c r="K6" s="68">
        <v>12</v>
      </c>
      <c r="L6" s="280" t="s">
        <v>1885</v>
      </c>
      <c r="M6" s="288"/>
      <c r="N6" s="103"/>
      <c r="O6" s="80"/>
      <c r="P6" s="396"/>
    </row>
    <row r="7" spans="1:16" s="81" customFormat="1" ht="22.9" customHeight="1">
      <c r="A7" s="298" t="s">
        <v>3266</v>
      </c>
      <c r="B7" s="80" t="s">
        <v>7</v>
      </c>
      <c r="C7" s="80" t="s">
        <v>3094</v>
      </c>
      <c r="D7" s="80" t="s">
        <v>2975</v>
      </c>
      <c r="E7" s="68" t="s">
        <v>793</v>
      </c>
      <c r="F7" s="68" t="s">
        <v>791</v>
      </c>
      <c r="G7" s="68" t="s">
        <v>450</v>
      </c>
      <c r="H7" s="109" t="s">
        <v>3336</v>
      </c>
      <c r="I7" s="109"/>
      <c r="J7" s="68">
        <v>6</v>
      </c>
      <c r="K7" s="68">
        <v>12</v>
      </c>
      <c r="L7" s="289"/>
      <c r="M7" s="288"/>
      <c r="N7" s="103"/>
      <c r="O7" s="80"/>
      <c r="P7" s="396"/>
    </row>
    <row r="8" spans="1:16" s="81" customFormat="1" ht="22.9" customHeight="1">
      <c r="A8" s="298" t="s">
        <v>3686</v>
      </c>
      <c r="B8" s="80" t="s">
        <v>7</v>
      </c>
      <c r="C8" s="80" t="s">
        <v>3094</v>
      </c>
      <c r="D8" s="80" t="s">
        <v>3337</v>
      </c>
      <c r="E8" s="68" t="s">
        <v>793</v>
      </c>
      <c r="F8" s="68" t="s">
        <v>791</v>
      </c>
      <c r="G8" s="68" t="s">
        <v>450</v>
      </c>
      <c r="H8" s="109" t="s">
        <v>3335</v>
      </c>
      <c r="I8" s="109"/>
      <c r="J8" s="68">
        <v>6</v>
      </c>
      <c r="K8" s="68">
        <v>12</v>
      </c>
      <c r="L8" s="289"/>
      <c r="M8" s="288"/>
      <c r="N8" s="103"/>
      <c r="O8" s="80"/>
      <c r="P8" s="396"/>
    </row>
    <row r="9" spans="1:16" s="81" customFormat="1" ht="22.9" customHeight="1">
      <c r="A9" s="298" t="s">
        <v>4325</v>
      </c>
      <c r="B9" s="80" t="s">
        <v>7</v>
      </c>
      <c r="C9" s="80" t="s">
        <v>3094</v>
      </c>
      <c r="D9" s="80" t="s">
        <v>4323</v>
      </c>
      <c r="E9" s="68"/>
      <c r="F9" s="68"/>
      <c r="G9" s="68"/>
      <c r="H9" s="109" t="s">
        <v>4324</v>
      </c>
      <c r="I9" s="109"/>
      <c r="J9" s="68">
        <v>6</v>
      </c>
      <c r="K9" s="68">
        <v>12</v>
      </c>
      <c r="L9" s="289"/>
      <c r="M9" s="288"/>
      <c r="N9" s="103"/>
      <c r="O9" s="80"/>
      <c r="P9" s="396"/>
    </row>
    <row r="10" spans="1:16" ht="22.9" hidden="1" customHeight="1">
      <c r="A10" s="339" t="s">
        <v>60</v>
      </c>
      <c r="B10" s="335" t="s">
        <v>9</v>
      </c>
      <c r="C10" s="335" t="s">
        <v>8</v>
      </c>
      <c r="D10" s="335" t="s">
        <v>455</v>
      </c>
      <c r="E10" s="340" t="s">
        <v>456</v>
      </c>
      <c r="F10" s="340" t="s">
        <v>791</v>
      </c>
      <c r="G10" s="340" t="s">
        <v>454</v>
      </c>
      <c r="H10" s="341" t="s">
        <v>796</v>
      </c>
      <c r="I10" s="341"/>
      <c r="J10" s="340">
        <v>6</v>
      </c>
      <c r="K10" s="340">
        <v>12</v>
      </c>
      <c r="L10" s="82"/>
      <c r="M10" s="287"/>
      <c r="N10" s="69" t="s">
        <v>199</v>
      </c>
      <c r="O10" s="8"/>
      <c r="P10" s="70"/>
    </row>
    <row r="11" spans="1:16" s="81" customFormat="1" ht="22.9" hidden="1" customHeight="1">
      <c r="A11" s="339"/>
      <c r="B11" s="335" t="s">
        <v>9</v>
      </c>
      <c r="C11" s="73" t="s">
        <v>457</v>
      </c>
      <c r="D11" s="335" t="s">
        <v>458</v>
      </c>
      <c r="E11" s="74" t="s">
        <v>459</v>
      </c>
      <c r="F11" s="74" t="s">
        <v>791</v>
      </c>
      <c r="G11" s="74" t="s">
        <v>460</v>
      </c>
      <c r="H11" s="341" t="s">
        <v>797</v>
      </c>
      <c r="I11" s="341"/>
      <c r="J11" s="340" t="s">
        <v>460</v>
      </c>
      <c r="K11" s="340" t="s">
        <v>460</v>
      </c>
      <c r="L11" s="111"/>
      <c r="M11" s="290"/>
      <c r="N11" s="74" t="s">
        <v>460</v>
      </c>
      <c r="O11" s="80"/>
    </row>
    <row r="12" spans="1:16" s="81" customFormat="1" ht="22.9" hidden="1" customHeight="1">
      <c r="A12" s="339" t="s">
        <v>461</v>
      </c>
      <c r="B12" s="335" t="s">
        <v>9</v>
      </c>
      <c r="C12" s="335" t="s">
        <v>457</v>
      </c>
      <c r="D12" s="335" t="s">
        <v>462</v>
      </c>
      <c r="E12" s="340" t="s">
        <v>463</v>
      </c>
      <c r="F12" s="340" t="s">
        <v>791</v>
      </c>
      <c r="G12" s="340" t="s">
        <v>464</v>
      </c>
      <c r="H12" s="341" t="s">
        <v>761</v>
      </c>
      <c r="I12" s="341"/>
      <c r="J12" s="340">
        <v>6</v>
      </c>
      <c r="K12" s="340">
        <v>12</v>
      </c>
      <c r="L12" s="82"/>
      <c r="M12" s="288"/>
      <c r="N12" s="103">
        <v>202107240</v>
      </c>
      <c r="O12" s="80"/>
      <c r="P12" s="397"/>
    </row>
    <row r="13" spans="1:16" s="81" customFormat="1" ht="22.9" customHeight="1">
      <c r="A13" s="298" t="s">
        <v>1886</v>
      </c>
      <c r="B13" s="80" t="s">
        <v>9</v>
      </c>
      <c r="C13" s="80" t="s">
        <v>457</v>
      </c>
      <c r="D13" s="80" t="s">
        <v>1887</v>
      </c>
      <c r="E13" s="68" t="s">
        <v>534</v>
      </c>
      <c r="F13" s="68" t="s">
        <v>791</v>
      </c>
      <c r="G13" s="68" t="s">
        <v>464</v>
      </c>
      <c r="H13" s="109" t="s">
        <v>1888</v>
      </c>
      <c r="I13" s="109"/>
      <c r="J13" s="68">
        <v>6</v>
      </c>
      <c r="K13" s="68">
        <v>12</v>
      </c>
      <c r="L13" s="280" t="s">
        <v>1885</v>
      </c>
      <c r="M13" s="288"/>
      <c r="N13" s="103"/>
      <c r="O13" s="80"/>
      <c r="P13" s="397"/>
    </row>
    <row r="14" spans="1:16" s="81" customFormat="1" ht="22.9" customHeight="1">
      <c r="A14" s="298" t="s">
        <v>3267</v>
      </c>
      <c r="B14" s="80" t="s">
        <v>9</v>
      </c>
      <c r="C14" s="80" t="s">
        <v>457</v>
      </c>
      <c r="D14" s="80" t="s">
        <v>3187</v>
      </c>
      <c r="E14" s="68" t="s">
        <v>3095</v>
      </c>
      <c r="F14" s="68" t="s">
        <v>791</v>
      </c>
      <c r="G14" s="68" t="s">
        <v>3097</v>
      </c>
      <c r="H14" s="109" t="s">
        <v>3096</v>
      </c>
      <c r="I14" s="109"/>
      <c r="J14" s="68">
        <v>6</v>
      </c>
      <c r="K14" s="68">
        <v>12</v>
      </c>
      <c r="L14" s="280" t="s">
        <v>1885</v>
      </c>
      <c r="M14" s="288"/>
      <c r="N14" s="103"/>
      <c r="O14" s="80"/>
      <c r="P14" s="397"/>
    </row>
    <row r="15" spans="1:16" s="81" customFormat="1" ht="22.9" customHeight="1">
      <c r="A15" s="298" t="s">
        <v>3687</v>
      </c>
      <c r="B15" s="80" t="s">
        <v>9</v>
      </c>
      <c r="C15" s="80" t="s">
        <v>457</v>
      </c>
      <c r="D15" s="80" t="s">
        <v>3338</v>
      </c>
      <c r="E15" s="68" t="s">
        <v>3095</v>
      </c>
      <c r="F15" s="68" t="s">
        <v>791</v>
      </c>
      <c r="G15" s="68" t="s">
        <v>446</v>
      </c>
      <c r="H15" s="109" t="s">
        <v>3335</v>
      </c>
      <c r="I15" s="109"/>
      <c r="J15" s="68">
        <v>6</v>
      </c>
      <c r="K15" s="68">
        <v>12</v>
      </c>
      <c r="L15" s="289"/>
      <c r="M15" s="288"/>
      <c r="N15" s="103"/>
      <c r="O15" s="80"/>
      <c r="P15" s="397"/>
    </row>
    <row r="16" spans="1:16" s="81" customFormat="1" ht="22.9" customHeight="1">
      <c r="A16" s="298" t="s">
        <v>4328</v>
      </c>
      <c r="B16" s="80" t="s">
        <v>9</v>
      </c>
      <c r="C16" s="80" t="s">
        <v>457</v>
      </c>
      <c r="D16" s="80" t="s">
        <v>4326</v>
      </c>
      <c r="E16" s="68"/>
      <c r="F16" s="68"/>
      <c r="G16" s="68"/>
      <c r="H16" s="109" t="s">
        <v>4327</v>
      </c>
      <c r="I16" s="109"/>
      <c r="J16" s="68">
        <v>6</v>
      </c>
      <c r="K16" s="68">
        <v>12</v>
      </c>
      <c r="L16" s="289"/>
      <c r="M16" s="288"/>
      <c r="N16" s="103"/>
      <c r="O16" s="80"/>
      <c r="P16" s="397"/>
    </row>
    <row r="17" spans="1:16" ht="22.9" hidden="1" customHeight="1">
      <c r="A17" s="339" t="s">
        <v>61</v>
      </c>
      <c r="B17" s="335" t="s">
        <v>11</v>
      </c>
      <c r="C17" s="335" t="s">
        <v>10</v>
      </c>
      <c r="D17" s="335" t="s">
        <v>223</v>
      </c>
      <c r="E17" s="340" t="s">
        <v>445</v>
      </c>
      <c r="F17" s="340" t="s">
        <v>791</v>
      </c>
      <c r="G17" s="340" t="s">
        <v>446</v>
      </c>
      <c r="H17" s="341" t="s">
        <v>798</v>
      </c>
      <c r="I17" s="341"/>
      <c r="J17" s="340">
        <v>6</v>
      </c>
      <c r="K17" s="340">
        <v>12</v>
      </c>
      <c r="L17" s="6"/>
      <c r="M17" s="287"/>
      <c r="N17" s="69" t="s">
        <v>200</v>
      </c>
      <c r="O17" s="8"/>
      <c r="P17" s="70"/>
    </row>
    <row r="18" spans="1:16" s="77" customFormat="1" ht="22.9" hidden="1" customHeight="1">
      <c r="A18" s="339"/>
      <c r="B18" s="335" t="s">
        <v>11</v>
      </c>
      <c r="C18" s="73" t="s">
        <v>10</v>
      </c>
      <c r="D18" s="335" t="s">
        <v>467</v>
      </c>
      <c r="E18" s="74" t="s">
        <v>468</v>
      </c>
      <c r="F18" s="74" t="s">
        <v>791</v>
      </c>
      <c r="G18" s="74" t="s">
        <v>469</v>
      </c>
      <c r="H18" s="341" t="s">
        <v>770</v>
      </c>
      <c r="I18" s="341"/>
      <c r="J18" s="340" t="s">
        <v>470</v>
      </c>
      <c r="K18" s="340" t="s">
        <v>470</v>
      </c>
      <c r="L18" s="111"/>
      <c r="M18" s="291"/>
      <c r="N18" s="75" t="s">
        <v>470</v>
      </c>
      <c r="O18" s="8"/>
    </row>
    <row r="19" spans="1:16" s="77" customFormat="1" ht="22.9" hidden="1" customHeight="1">
      <c r="A19" s="339" t="s">
        <v>471</v>
      </c>
      <c r="B19" s="335" t="s">
        <v>11</v>
      </c>
      <c r="C19" s="335" t="s">
        <v>10</v>
      </c>
      <c r="D19" s="335" t="s">
        <v>472</v>
      </c>
      <c r="E19" s="340" t="s">
        <v>468</v>
      </c>
      <c r="F19" s="340" t="s">
        <v>793</v>
      </c>
      <c r="G19" s="340" t="s">
        <v>450</v>
      </c>
      <c r="H19" s="341" t="s">
        <v>762</v>
      </c>
      <c r="I19" s="341" t="s">
        <v>799</v>
      </c>
      <c r="J19" s="340">
        <v>6</v>
      </c>
      <c r="K19" s="340">
        <v>12</v>
      </c>
      <c r="L19" s="82"/>
      <c r="M19" s="292"/>
      <c r="N19" s="72">
        <v>202105290</v>
      </c>
      <c r="O19" s="8"/>
      <c r="P19" s="398"/>
    </row>
    <row r="20" spans="1:16" s="77" customFormat="1" ht="22.9" customHeight="1">
      <c r="A20" s="298" t="s">
        <v>1889</v>
      </c>
      <c r="B20" s="80" t="s">
        <v>11</v>
      </c>
      <c r="C20" s="80" t="s">
        <v>10</v>
      </c>
      <c r="D20" s="80" t="s">
        <v>1890</v>
      </c>
      <c r="E20" s="68" t="s">
        <v>724</v>
      </c>
      <c r="F20" s="68" t="s">
        <v>791</v>
      </c>
      <c r="G20" s="68" t="s">
        <v>450</v>
      </c>
      <c r="H20" s="109" t="s">
        <v>1891</v>
      </c>
      <c r="I20" s="109"/>
      <c r="J20" s="68">
        <v>6</v>
      </c>
      <c r="K20" s="68">
        <v>12</v>
      </c>
      <c r="L20" s="280" t="s">
        <v>1885</v>
      </c>
      <c r="M20" s="292"/>
      <c r="N20" s="72"/>
      <c r="O20" s="8"/>
      <c r="P20" s="398"/>
    </row>
    <row r="21" spans="1:16" s="77" customFormat="1" ht="22.9" customHeight="1">
      <c r="A21" s="298" t="s">
        <v>3268</v>
      </c>
      <c r="B21" s="80" t="s">
        <v>11</v>
      </c>
      <c r="C21" s="80" t="s">
        <v>10</v>
      </c>
      <c r="D21" s="80" t="s">
        <v>3188</v>
      </c>
      <c r="E21" s="68" t="s">
        <v>3100</v>
      </c>
      <c r="F21" s="68" t="s">
        <v>3099</v>
      </c>
      <c r="G21" s="68" t="s">
        <v>3101</v>
      </c>
      <c r="H21" s="109" t="s">
        <v>3098</v>
      </c>
      <c r="I21" s="109"/>
      <c r="J21" s="68">
        <v>6</v>
      </c>
      <c r="K21" s="68">
        <v>12</v>
      </c>
      <c r="L21" s="280" t="s">
        <v>1885</v>
      </c>
      <c r="M21" s="292"/>
      <c r="N21" s="72"/>
      <c r="O21" s="8"/>
      <c r="P21" s="398"/>
    </row>
    <row r="22" spans="1:16" s="77" customFormat="1" ht="22.9" customHeight="1">
      <c r="A22" s="298" t="s">
        <v>3688</v>
      </c>
      <c r="B22" s="80" t="s">
        <v>11</v>
      </c>
      <c r="C22" s="80" t="s">
        <v>10</v>
      </c>
      <c r="D22" s="80" t="s">
        <v>3339</v>
      </c>
      <c r="E22" s="68" t="s">
        <v>465</v>
      </c>
      <c r="F22" s="68" t="s">
        <v>791</v>
      </c>
      <c r="G22" s="68" t="s">
        <v>446</v>
      </c>
      <c r="H22" s="109" t="s">
        <v>3340</v>
      </c>
      <c r="I22" s="109"/>
      <c r="J22" s="68">
        <v>6</v>
      </c>
      <c r="K22" s="68">
        <v>12</v>
      </c>
      <c r="L22" s="289"/>
      <c r="M22" s="292"/>
      <c r="N22" s="72"/>
      <c r="O22" s="8"/>
      <c r="P22" s="398"/>
    </row>
    <row r="23" spans="1:16" s="77" customFormat="1" ht="22.9" customHeight="1">
      <c r="A23" s="298" t="s">
        <v>4331</v>
      </c>
      <c r="B23" s="80" t="s">
        <v>11</v>
      </c>
      <c r="C23" s="80" t="s">
        <v>10</v>
      </c>
      <c r="D23" s="80" t="s">
        <v>4329</v>
      </c>
      <c r="E23" s="68"/>
      <c r="F23" s="68"/>
      <c r="G23" s="68"/>
      <c r="H23" s="109" t="s">
        <v>4330</v>
      </c>
      <c r="I23" s="109"/>
      <c r="J23" s="68">
        <v>6</v>
      </c>
      <c r="K23" s="68">
        <v>12</v>
      </c>
      <c r="L23" s="289"/>
      <c r="M23" s="292"/>
      <c r="N23" s="72"/>
      <c r="O23" s="8"/>
      <c r="P23" s="398"/>
    </row>
    <row r="24" spans="1:16" ht="22.9" hidden="1" customHeight="1">
      <c r="A24" s="339" t="s">
        <v>62</v>
      </c>
      <c r="B24" s="335" t="s">
        <v>13</v>
      </c>
      <c r="C24" s="335" t="s">
        <v>12</v>
      </c>
      <c r="D24" s="335" t="s">
        <v>224</v>
      </c>
      <c r="E24" s="340" t="s">
        <v>97</v>
      </c>
      <c r="F24" s="340" t="s">
        <v>791</v>
      </c>
      <c r="G24" s="340" t="s">
        <v>446</v>
      </c>
      <c r="H24" s="341" t="s">
        <v>800</v>
      </c>
      <c r="I24" s="341"/>
      <c r="J24" s="340">
        <v>6</v>
      </c>
      <c r="K24" s="340">
        <v>12</v>
      </c>
      <c r="L24" s="6"/>
      <c r="M24" s="287"/>
      <c r="N24" s="69" t="s">
        <v>201</v>
      </c>
      <c r="O24" s="8"/>
      <c r="P24" s="397"/>
    </row>
    <row r="25" spans="1:16" s="77" customFormat="1" ht="22.9" hidden="1" customHeight="1">
      <c r="A25" s="339"/>
      <c r="B25" s="335" t="s">
        <v>13</v>
      </c>
      <c r="C25" s="73" t="s">
        <v>12</v>
      </c>
      <c r="D25" s="335" t="s">
        <v>473</v>
      </c>
      <c r="E25" s="74" t="s">
        <v>474</v>
      </c>
      <c r="F25" s="74" t="s">
        <v>791</v>
      </c>
      <c r="G25" s="74" t="s">
        <v>469</v>
      </c>
      <c r="H25" s="341" t="s">
        <v>801</v>
      </c>
      <c r="I25" s="341"/>
      <c r="J25" s="340" t="s">
        <v>470</v>
      </c>
      <c r="K25" s="340" t="s">
        <v>470</v>
      </c>
      <c r="L25" s="111"/>
      <c r="M25" s="291"/>
      <c r="N25" s="75" t="s">
        <v>470</v>
      </c>
      <c r="O25" s="71"/>
    </row>
    <row r="26" spans="1:16" s="77" customFormat="1" ht="22.9" hidden="1" customHeight="1">
      <c r="A26" s="339" t="s">
        <v>1892</v>
      </c>
      <c r="B26" s="335" t="s">
        <v>13</v>
      </c>
      <c r="C26" s="335" t="s">
        <v>12</v>
      </c>
      <c r="D26" s="335" t="s">
        <v>473</v>
      </c>
      <c r="E26" s="340" t="s">
        <v>474</v>
      </c>
      <c r="F26" s="340" t="s">
        <v>791</v>
      </c>
      <c r="G26" s="340" t="s">
        <v>464</v>
      </c>
      <c r="H26" s="341" t="s">
        <v>1893</v>
      </c>
      <c r="I26" s="341"/>
      <c r="J26" s="340">
        <v>6</v>
      </c>
      <c r="K26" s="340">
        <v>12</v>
      </c>
      <c r="L26" s="280" t="s">
        <v>1885</v>
      </c>
      <c r="M26" s="291"/>
      <c r="N26" s="75"/>
      <c r="O26" s="71"/>
    </row>
    <row r="27" spans="1:16" s="77" customFormat="1" ht="22.9" hidden="1" customHeight="1">
      <c r="A27" s="339"/>
      <c r="B27" s="335" t="s">
        <v>13</v>
      </c>
      <c r="C27" s="335" t="s">
        <v>3102</v>
      </c>
      <c r="D27" s="335" t="s">
        <v>2976</v>
      </c>
      <c r="E27" s="340"/>
      <c r="F27" s="340"/>
      <c r="G27" s="340"/>
      <c r="H27" s="341" t="s">
        <v>469</v>
      </c>
      <c r="I27" s="341"/>
      <c r="J27" s="340"/>
      <c r="K27" s="340"/>
      <c r="L27" s="332" t="s">
        <v>1885</v>
      </c>
      <c r="M27" s="333"/>
      <c r="N27" s="331"/>
      <c r="O27" s="330"/>
    </row>
    <row r="28" spans="1:16" ht="22.9" hidden="1" customHeight="1">
      <c r="A28" s="339" t="s">
        <v>63</v>
      </c>
      <c r="B28" s="335" t="s">
        <v>15</v>
      </c>
      <c r="C28" s="335" t="s">
        <v>14</v>
      </c>
      <c r="D28" s="335" t="s">
        <v>225</v>
      </c>
      <c r="E28" s="340" t="s">
        <v>475</v>
      </c>
      <c r="F28" s="340" t="s">
        <v>802</v>
      </c>
      <c r="G28" s="340" t="s">
        <v>446</v>
      </c>
      <c r="H28" s="341" t="s">
        <v>803</v>
      </c>
      <c r="I28" s="341"/>
      <c r="J28" s="340">
        <v>9</v>
      </c>
      <c r="K28" s="340">
        <v>18</v>
      </c>
      <c r="L28" s="82"/>
      <c r="M28" s="287"/>
      <c r="N28" s="69" t="s">
        <v>202</v>
      </c>
      <c r="O28" s="8"/>
      <c r="P28" s="397"/>
    </row>
    <row r="29" spans="1:16" s="81" customFormat="1" ht="22.9" hidden="1" customHeight="1">
      <c r="A29" s="339" t="s">
        <v>476</v>
      </c>
      <c r="B29" s="335" t="s">
        <v>15</v>
      </c>
      <c r="C29" s="335" t="s">
        <v>1894</v>
      </c>
      <c r="D29" s="335" t="s">
        <v>477</v>
      </c>
      <c r="E29" s="340" t="s">
        <v>478</v>
      </c>
      <c r="F29" s="340" t="s">
        <v>802</v>
      </c>
      <c r="G29" s="340" t="s">
        <v>479</v>
      </c>
      <c r="H29" s="341" t="s">
        <v>763</v>
      </c>
      <c r="I29" s="341"/>
      <c r="J29" s="340">
        <v>9</v>
      </c>
      <c r="K29" s="340">
        <v>18</v>
      </c>
      <c r="L29" s="82"/>
      <c r="M29" s="288"/>
      <c r="N29" s="103">
        <v>202010060</v>
      </c>
      <c r="O29" s="80"/>
      <c r="P29" s="397"/>
    </row>
    <row r="30" spans="1:16" s="81" customFormat="1" ht="22.9" hidden="1" customHeight="1">
      <c r="A30" s="339" t="s">
        <v>1895</v>
      </c>
      <c r="B30" s="335" t="s">
        <v>15</v>
      </c>
      <c r="C30" s="335" t="s">
        <v>1894</v>
      </c>
      <c r="D30" s="335" t="s">
        <v>1896</v>
      </c>
      <c r="E30" s="340" t="s">
        <v>445</v>
      </c>
      <c r="F30" s="340" t="s">
        <v>802</v>
      </c>
      <c r="G30" s="340" t="s">
        <v>464</v>
      </c>
      <c r="H30" s="341" t="s">
        <v>1897</v>
      </c>
      <c r="I30" s="341"/>
      <c r="J30" s="340">
        <v>9</v>
      </c>
      <c r="K30" s="340">
        <v>18</v>
      </c>
      <c r="L30" s="6" t="s">
        <v>1885</v>
      </c>
      <c r="M30" s="288"/>
      <c r="N30" s="103"/>
      <c r="O30" s="80"/>
      <c r="P30" s="397"/>
    </row>
    <row r="31" spans="1:16" s="81" customFormat="1" ht="22.9" customHeight="1">
      <c r="A31" s="298" t="s">
        <v>1898</v>
      </c>
      <c r="B31" s="80" t="s">
        <v>15</v>
      </c>
      <c r="C31" s="80" t="s">
        <v>1894</v>
      </c>
      <c r="D31" s="80" t="s">
        <v>1899</v>
      </c>
      <c r="E31" s="68" t="s">
        <v>534</v>
      </c>
      <c r="F31" s="68" t="s">
        <v>802</v>
      </c>
      <c r="G31" s="68" t="s">
        <v>662</v>
      </c>
      <c r="H31" s="109" t="s">
        <v>1900</v>
      </c>
      <c r="I31" s="109"/>
      <c r="J31" s="68">
        <v>9</v>
      </c>
      <c r="K31" s="68">
        <v>18</v>
      </c>
      <c r="L31" s="280" t="s">
        <v>1885</v>
      </c>
      <c r="M31" s="288"/>
      <c r="N31" s="103"/>
      <c r="O31" s="80"/>
      <c r="P31" s="397"/>
    </row>
    <row r="32" spans="1:16" s="81" customFormat="1" ht="22.9" customHeight="1">
      <c r="A32" s="298" t="s">
        <v>3269</v>
      </c>
      <c r="B32" s="80" t="s">
        <v>15</v>
      </c>
      <c r="C32" s="80" t="s">
        <v>1894</v>
      </c>
      <c r="D32" s="80" t="s">
        <v>3189</v>
      </c>
      <c r="E32" s="68" t="s">
        <v>3105</v>
      </c>
      <c r="F32" s="68" t="s">
        <v>3104</v>
      </c>
      <c r="G32" s="68" t="s">
        <v>3101</v>
      </c>
      <c r="H32" s="109" t="s">
        <v>3103</v>
      </c>
      <c r="I32" s="109"/>
      <c r="J32" s="68">
        <v>9</v>
      </c>
      <c r="K32" s="68">
        <v>18</v>
      </c>
      <c r="L32" s="280" t="s">
        <v>1885</v>
      </c>
      <c r="M32" s="288"/>
      <c r="N32" s="103"/>
      <c r="O32" s="80"/>
      <c r="P32" s="397"/>
    </row>
    <row r="33" spans="1:16" s="81" customFormat="1" ht="22.9" customHeight="1">
      <c r="A33" s="298" t="s">
        <v>3689</v>
      </c>
      <c r="B33" s="80" t="s">
        <v>15</v>
      </c>
      <c r="C33" s="80" t="s">
        <v>1894</v>
      </c>
      <c r="D33" s="80" t="s">
        <v>3341</v>
      </c>
      <c r="E33" s="68" t="s">
        <v>3105</v>
      </c>
      <c r="F33" s="68" t="s">
        <v>3154</v>
      </c>
      <c r="G33" s="68" t="s">
        <v>446</v>
      </c>
      <c r="H33" s="109" t="s">
        <v>3342</v>
      </c>
      <c r="I33" s="109"/>
      <c r="J33" s="68">
        <v>9</v>
      </c>
      <c r="K33" s="68">
        <v>18</v>
      </c>
      <c r="L33" s="289"/>
      <c r="M33" s="288"/>
      <c r="N33" s="103"/>
      <c r="O33" s="80"/>
      <c r="P33" s="397"/>
    </row>
    <row r="34" spans="1:16" s="81" customFormat="1" ht="22.9" customHeight="1">
      <c r="A34" s="298" t="s">
        <v>4483</v>
      </c>
      <c r="B34" s="80" t="s">
        <v>15</v>
      </c>
      <c r="C34" s="80" t="s">
        <v>1894</v>
      </c>
      <c r="D34" s="80" t="s">
        <v>4332</v>
      </c>
      <c r="E34" s="68"/>
      <c r="F34" s="68"/>
      <c r="G34" s="68"/>
      <c r="H34" s="109" t="s">
        <v>4333</v>
      </c>
      <c r="I34" s="109"/>
      <c r="J34" s="68">
        <v>9</v>
      </c>
      <c r="K34" s="68">
        <v>18</v>
      </c>
      <c r="L34" s="289"/>
      <c r="M34" s="288"/>
      <c r="N34" s="103"/>
      <c r="O34" s="80"/>
      <c r="P34" s="397"/>
    </row>
    <row r="35" spans="1:16" ht="22.9" hidden="1" customHeight="1">
      <c r="A35" s="339" t="s">
        <v>64</v>
      </c>
      <c r="B35" s="335" t="s">
        <v>17</v>
      </c>
      <c r="C35" s="335" t="s">
        <v>16</v>
      </c>
      <c r="D35" s="335" t="s">
        <v>481</v>
      </c>
      <c r="E35" s="340" t="s">
        <v>445</v>
      </c>
      <c r="F35" s="340" t="s">
        <v>804</v>
      </c>
      <c r="G35" s="340" t="s">
        <v>480</v>
      </c>
      <c r="H35" s="341">
        <v>43598</v>
      </c>
      <c r="I35" s="341"/>
      <c r="J35" s="340">
        <v>3</v>
      </c>
      <c r="K35" s="340">
        <v>12</v>
      </c>
      <c r="L35" s="6"/>
      <c r="M35" s="287"/>
      <c r="N35" s="69" t="s">
        <v>203</v>
      </c>
      <c r="O35" s="8"/>
      <c r="P35" s="70"/>
    </row>
    <row r="36" spans="1:16" s="81" customFormat="1" ht="22.9" hidden="1" customHeight="1">
      <c r="A36" s="339"/>
      <c r="B36" s="335" t="s">
        <v>17</v>
      </c>
      <c r="C36" s="73" t="s">
        <v>16</v>
      </c>
      <c r="D36" s="335" t="s">
        <v>482</v>
      </c>
      <c r="E36" s="74" t="s">
        <v>483</v>
      </c>
      <c r="F36" s="74" t="s">
        <v>804</v>
      </c>
      <c r="G36" s="74" t="s">
        <v>460</v>
      </c>
      <c r="H36" s="341">
        <v>43967</v>
      </c>
      <c r="I36" s="341"/>
      <c r="J36" s="340" t="s">
        <v>460</v>
      </c>
      <c r="K36" s="340" t="s">
        <v>460</v>
      </c>
      <c r="L36" s="111"/>
      <c r="M36" s="293"/>
      <c r="N36" s="79" t="s">
        <v>460</v>
      </c>
      <c r="O36" s="80"/>
    </row>
    <row r="37" spans="1:16" s="81" customFormat="1" ht="22.9" hidden="1" customHeight="1">
      <c r="A37" s="339" t="s">
        <v>484</v>
      </c>
      <c r="B37" s="335" t="s">
        <v>17</v>
      </c>
      <c r="C37" s="335" t="s">
        <v>16</v>
      </c>
      <c r="D37" s="335" t="s">
        <v>485</v>
      </c>
      <c r="E37" s="340" t="s">
        <v>486</v>
      </c>
      <c r="F37" s="340" t="s">
        <v>804</v>
      </c>
      <c r="G37" s="340" t="s">
        <v>479</v>
      </c>
      <c r="H37" s="341">
        <v>44345</v>
      </c>
      <c r="I37" s="341"/>
      <c r="J37" s="340">
        <v>3</v>
      </c>
      <c r="K37" s="340">
        <v>12</v>
      </c>
      <c r="L37" s="82"/>
      <c r="M37" s="288"/>
      <c r="N37" s="103">
        <v>202105290</v>
      </c>
      <c r="O37" s="80"/>
      <c r="P37" s="397"/>
    </row>
    <row r="38" spans="1:16" s="81" customFormat="1" ht="22.9" customHeight="1">
      <c r="A38" s="298" t="s">
        <v>1901</v>
      </c>
      <c r="B38" s="80" t="s">
        <v>17</v>
      </c>
      <c r="C38" s="80" t="s">
        <v>16</v>
      </c>
      <c r="D38" s="80" t="s">
        <v>1902</v>
      </c>
      <c r="E38" s="68" t="s">
        <v>445</v>
      </c>
      <c r="F38" s="68" t="s">
        <v>804</v>
      </c>
      <c r="G38" s="68" t="s">
        <v>479</v>
      </c>
      <c r="H38" s="109">
        <v>44689</v>
      </c>
      <c r="I38" s="109"/>
      <c r="J38" s="68">
        <v>3</v>
      </c>
      <c r="K38" s="68">
        <v>12</v>
      </c>
      <c r="L38" s="280" t="s">
        <v>1885</v>
      </c>
      <c r="M38" s="288"/>
      <c r="N38" s="103"/>
      <c r="O38" s="80"/>
      <c r="P38" s="397"/>
    </row>
    <row r="39" spans="1:16" s="77" customFormat="1" ht="22.9" customHeight="1">
      <c r="A39" s="298" t="s">
        <v>3270</v>
      </c>
      <c r="B39" s="80" t="s">
        <v>17</v>
      </c>
      <c r="C39" s="80" t="s">
        <v>16</v>
      </c>
      <c r="D39" s="80" t="s">
        <v>3190</v>
      </c>
      <c r="E39" s="68" t="s">
        <v>3107</v>
      </c>
      <c r="F39" s="68" t="s">
        <v>3106</v>
      </c>
      <c r="G39" s="68" t="s">
        <v>3108</v>
      </c>
      <c r="H39" s="109">
        <v>45081</v>
      </c>
      <c r="I39" s="109"/>
      <c r="J39" s="68">
        <v>3</v>
      </c>
      <c r="K39" s="68">
        <v>12</v>
      </c>
      <c r="L39" s="280" t="s">
        <v>1885</v>
      </c>
      <c r="M39" s="292"/>
      <c r="N39" s="72"/>
      <c r="O39" s="71"/>
      <c r="P39" s="398"/>
    </row>
    <row r="40" spans="1:16" s="77" customFormat="1" ht="22.9" customHeight="1">
      <c r="A40" s="298" t="s">
        <v>3690</v>
      </c>
      <c r="B40" s="80" t="s">
        <v>17</v>
      </c>
      <c r="C40" s="80" t="s">
        <v>16</v>
      </c>
      <c r="D40" s="80" t="s">
        <v>3343</v>
      </c>
      <c r="E40" s="68" t="s">
        <v>468</v>
      </c>
      <c r="F40" s="68" t="s">
        <v>791</v>
      </c>
      <c r="G40" s="68" t="s">
        <v>446</v>
      </c>
      <c r="H40" s="109">
        <v>45451</v>
      </c>
      <c r="I40" s="109"/>
      <c r="J40" s="68">
        <v>3</v>
      </c>
      <c r="K40" s="68">
        <v>12</v>
      </c>
      <c r="L40" s="289"/>
      <c r="M40" s="292"/>
      <c r="N40" s="72"/>
      <c r="O40" s="71"/>
      <c r="P40" s="398"/>
    </row>
    <row r="41" spans="1:16" s="77" customFormat="1" ht="22.9" customHeight="1">
      <c r="A41" s="298" t="s">
        <v>4335</v>
      </c>
      <c r="B41" s="80" t="s">
        <v>17</v>
      </c>
      <c r="C41" s="80" t="s">
        <v>16</v>
      </c>
      <c r="D41" s="80" t="s">
        <v>4334</v>
      </c>
      <c r="E41" s="68"/>
      <c r="F41" s="68"/>
      <c r="G41" s="68"/>
      <c r="H41" s="109">
        <v>45815</v>
      </c>
      <c r="I41" s="109"/>
      <c r="J41" s="68">
        <v>3</v>
      </c>
      <c r="K41" s="68">
        <v>12</v>
      </c>
      <c r="L41" s="289"/>
      <c r="M41" s="292"/>
      <c r="N41" s="72"/>
      <c r="O41" s="71"/>
      <c r="P41" s="398"/>
    </row>
    <row r="42" spans="1:16" ht="22.9" hidden="1" customHeight="1">
      <c r="A42" s="339" t="s">
        <v>65</v>
      </c>
      <c r="B42" s="335" t="s">
        <v>19</v>
      </c>
      <c r="C42" s="335" t="s">
        <v>66</v>
      </c>
      <c r="D42" s="335" t="s">
        <v>226</v>
      </c>
      <c r="E42" s="340" t="s">
        <v>487</v>
      </c>
      <c r="F42" s="340" t="s">
        <v>802</v>
      </c>
      <c r="G42" s="340" t="s">
        <v>480</v>
      </c>
      <c r="H42" s="341" t="s">
        <v>805</v>
      </c>
      <c r="I42" s="341"/>
      <c r="J42" s="340">
        <v>9</v>
      </c>
      <c r="K42" s="340">
        <v>18</v>
      </c>
      <c r="L42" s="6"/>
      <c r="M42" s="287"/>
      <c r="N42" s="69" t="s">
        <v>204</v>
      </c>
      <c r="O42" s="8"/>
      <c r="P42" s="70"/>
    </row>
    <row r="43" spans="1:16" s="77" customFormat="1" ht="22.9" hidden="1" customHeight="1">
      <c r="A43" s="339" t="s">
        <v>488</v>
      </c>
      <c r="B43" s="335" t="s">
        <v>19</v>
      </c>
      <c r="C43" s="335" t="s">
        <v>18</v>
      </c>
      <c r="D43" s="335" t="s">
        <v>489</v>
      </c>
      <c r="E43" s="340" t="s">
        <v>449</v>
      </c>
      <c r="F43" s="340" t="s">
        <v>806</v>
      </c>
      <c r="G43" s="340" t="s">
        <v>490</v>
      </c>
      <c r="H43" s="341" t="s">
        <v>807</v>
      </c>
      <c r="I43" s="341" t="s">
        <v>807</v>
      </c>
      <c r="J43" s="340">
        <v>9</v>
      </c>
      <c r="K43" s="340">
        <v>18</v>
      </c>
      <c r="L43" s="82"/>
      <c r="M43" s="292"/>
      <c r="N43" s="72">
        <v>202007010</v>
      </c>
      <c r="O43" s="71"/>
    </row>
    <row r="44" spans="1:16" s="77" customFormat="1" ht="22.9" hidden="1" customHeight="1">
      <c r="A44" s="339" t="s">
        <v>491</v>
      </c>
      <c r="B44" s="335" t="s">
        <v>19</v>
      </c>
      <c r="C44" s="335" t="s">
        <v>66</v>
      </c>
      <c r="D44" s="335" t="s">
        <v>492</v>
      </c>
      <c r="E44" s="340" t="s">
        <v>475</v>
      </c>
      <c r="F44" s="340" t="s">
        <v>793</v>
      </c>
      <c r="G44" s="340" t="s">
        <v>490</v>
      </c>
      <c r="H44" s="341" t="s">
        <v>808</v>
      </c>
      <c r="I44" s="341" t="s">
        <v>809</v>
      </c>
      <c r="J44" s="340">
        <v>9</v>
      </c>
      <c r="K44" s="340">
        <v>18</v>
      </c>
      <c r="L44" s="82"/>
      <c r="M44" s="292"/>
      <c r="N44" s="72">
        <v>202103030</v>
      </c>
      <c r="O44" s="71"/>
      <c r="P44" s="398"/>
    </row>
    <row r="45" spans="1:16" s="77" customFormat="1" ht="22.9" customHeight="1">
      <c r="A45" s="298" t="s">
        <v>1903</v>
      </c>
      <c r="B45" s="80" t="s">
        <v>19</v>
      </c>
      <c r="C45" s="80" t="s">
        <v>66</v>
      </c>
      <c r="D45" s="80" t="s">
        <v>1904</v>
      </c>
      <c r="E45" s="68" t="s">
        <v>1905</v>
      </c>
      <c r="F45" s="68" t="s">
        <v>802</v>
      </c>
      <c r="G45" s="68" t="s">
        <v>554</v>
      </c>
      <c r="H45" s="109" t="s">
        <v>1906</v>
      </c>
      <c r="I45" s="109" t="s">
        <v>1907</v>
      </c>
      <c r="J45" s="68">
        <v>9</v>
      </c>
      <c r="K45" s="68">
        <v>18</v>
      </c>
      <c r="L45" s="280" t="s">
        <v>1885</v>
      </c>
      <c r="M45" s="292"/>
      <c r="N45" s="72"/>
      <c r="O45" s="71"/>
      <c r="P45" s="398"/>
    </row>
    <row r="46" spans="1:16" s="77" customFormat="1" ht="22.9" customHeight="1">
      <c r="A46" s="298" t="s">
        <v>3271</v>
      </c>
      <c r="B46" s="80" t="s">
        <v>19</v>
      </c>
      <c r="C46" s="80" t="s">
        <v>66</v>
      </c>
      <c r="D46" s="80" t="s">
        <v>3191</v>
      </c>
      <c r="E46" s="68" t="s">
        <v>3111</v>
      </c>
      <c r="F46" s="68" t="s">
        <v>3110</v>
      </c>
      <c r="G46" s="68" t="s">
        <v>3108</v>
      </c>
      <c r="H46" s="109" t="s">
        <v>3109</v>
      </c>
      <c r="I46" s="109"/>
      <c r="J46" s="68">
        <v>9</v>
      </c>
      <c r="K46" s="68">
        <v>18</v>
      </c>
      <c r="L46" s="280" t="s">
        <v>1885</v>
      </c>
      <c r="M46" s="292"/>
      <c r="N46" s="72"/>
      <c r="O46" s="71"/>
      <c r="P46" s="398"/>
    </row>
    <row r="47" spans="1:16" s="77" customFormat="1" ht="22.9" customHeight="1">
      <c r="A47" s="298" t="s">
        <v>3691</v>
      </c>
      <c r="B47" s="80" t="s">
        <v>19</v>
      </c>
      <c r="C47" s="80" t="s">
        <v>66</v>
      </c>
      <c r="D47" s="80" t="s">
        <v>3344</v>
      </c>
      <c r="E47" s="68" t="s">
        <v>3111</v>
      </c>
      <c r="F47" s="68" t="s">
        <v>3154</v>
      </c>
      <c r="G47" s="68" t="s">
        <v>446</v>
      </c>
      <c r="H47" s="109" t="s">
        <v>3345</v>
      </c>
      <c r="I47" s="109"/>
      <c r="J47" s="68">
        <v>9</v>
      </c>
      <c r="K47" s="68">
        <v>18</v>
      </c>
      <c r="L47" s="289"/>
      <c r="M47" s="292"/>
      <c r="N47" s="72"/>
      <c r="O47" s="71"/>
      <c r="P47" s="398"/>
    </row>
    <row r="48" spans="1:16" s="77" customFormat="1" ht="22.9" customHeight="1">
      <c r="A48" s="298" t="s">
        <v>4338</v>
      </c>
      <c r="B48" s="80" t="s">
        <v>19</v>
      </c>
      <c r="C48" s="80" t="s">
        <v>66</v>
      </c>
      <c r="D48" s="80" t="s">
        <v>4336</v>
      </c>
      <c r="E48" s="68"/>
      <c r="F48" s="68"/>
      <c r="G48" s="68"/>
      <c r="H48" s="109" t="s">
        <v>4337</v>
      </c>
      <c r="I48" s="109"/>
      <c r="J48" s="68">
        <v>9</v>
      </c>
      <c r="K48" s="68">
        <v>18</v>
      </c>
      <c r="L48" s="289"/>
      <c r="M48" s="292"/>
      <c r="N48" s="72"/>
      <c r="O48" s="71"/>
      <c r="P48" s="398"/>
    </row>
    <row r="49" spans="1:16" s="81" customFormat="1" ht="22.9" hidden="1" customHeight="1">
      <c r="A49" s="339" t="s">
        <v>494</v>
      </c>
      <c r="B49" s="335" t="s">
        <v>21</v>
      </c>
      <c r="C49" s="335" t="s">
        <v>20</v>
      </c>
      <c r="D49" s="335" t="s">
        <v>495</v>
      </c>
      <c r="E49" s="340" t="s">
        <v>466</v>
      </c>
      <c r="F49" s="340" t="s">
        <v>802</v>
      </c>
      <c r="G49" s="340" t="s">
        <v>480</v>
      </c>
      <c r="H49" s="341" t="s">
        <v>810</v>
      </c>
      <c r="I49" s="341"/>
      <c r="J49" s="340">
        <v>9</v>
      </c>
      <c r="K49" s="340">
        <v>18</v>
      </c>
      <c r="L49" s="82"/>
      <c r="M49" s="288"/>
      <c r="N49" s="103">
        <v>201911020</v>
      </c>
      <c r="O49" s="80"/>
      <c r="P49" s="397"/>
    </row>
    <row r="50" spans="1:16" s="81" customFormat="1" ht="22.9" hidden="1" customHeight="1">
      <c r="A50" s="339" t="s">
        <v>496</v>
      </c>
      <c r="B50" s="335" t="s">
        <v>21</v>
      </c>
      <c r="C50" s="335" t="s">
        <v>20</v>
      </c>
      <c r="D50" s="335" t="s">
        <v>497</v>
      </c>
      <c r="E50" s="340" t="s">
        <v>468</v>
      </c>
      <c r="F50" s="340" t="s">
        <v>793</v>
      </c>
      <c r="G50" s="340" t="s">
        <v>490</v>
      </c>
      <c r="H50" s="341" t="s">
        <v>498</v>
      </c>
      <c r="I50" s="341" t="s">
        <v>811</v>
      </c>
      <c r="J50" s="340">
        <v>9</v>
      </c>
      <c r="K50" s="340">
        <v>18</v>
      </c>
      <c r="L50" s="82"/>
      <c r="M50" s="288"/>
      <c r="N50" s="103" t="s">
        <v>499</v>
      </c>
      <c r="O50" s="80" t="s">
        <v>812</v>
      </c>
    </row>
    <row r="51" spans="1:16" s="81" customFormat="1" ht="22.9" hidden="1" customHeight="1">
      <c r="A51" s="339" t="s">
        <v>1908</v>
      </c>
      <c r="B51" s="335" t="s">
        <v>21</v>
      </c>
      <c r="C51" s="335" t="s">
        <v>20</v>
      </c>
      <c r="D51" s="335" t="s">
        <v>1909</v>
      </c>
      <c r="E51" s="340" t="s">
        <v>601</v>
      </c>
      <c r="F51" s="340" t="s">
        <v>791</v>
      </c>
      <c r="G51" s="340" t="s">
        <v>450</v>
      </c>
      <c r="H51" s="341" t="s">
        <v>1910</v>
      </c>
      <c r="I51" s="341" t="s">
        <v>1911</v>
      </c>
      <c r="J51" s="340">
        <v>9</v>
      </c>
      <c r="K51" s="340">
        <v>18</v>
      </c>
      <c r="L51" s="6" t="s">
        <v>1885</v>
      </c>
      <c r="M51" s="288"/>
      <c r="N51" s="103"/>
      <c r="O51" s="80"/>
    </row>
    <row r="52" spans="1:16" s="81" customFormat="1" ht="22.9" customHeight="1">
      <c r="A52" s="298" t="s">
        <v>3272</v>
      </c>
      <c r="B52" s="80" t="s">
        <v>21</v>
      </c>
      <c r="C52" s="80" t="s">
        <v>20</v>
      </c>
      <c r="D52" s="80" t="s">
        <v>3192</v>
      </c>
      <c r="E52" s="68" t="s">
        <v>3114</v>
      </c>
      <c r="F52" s="68" t="s">
        <v>3113</v>
      </c>
      <c r="G52" s="68" t="s">
        <v>3108</v>
      </c>
      <c r="H52" s="109" t="s">
        <v>3112</v>
      </c>
      <c r="I52" s="109" t="s">
        <v>3118</v>
      </c>
      <c r="J52" s="68">
        <v>9</v>
      </c>
      <c r="K52" s="68">
        <v>18</v>
      </c>
      <c r="L52" s="280" t="s">
        <v>1885</v>
      </c>
      <c r="M52" s="288"/>
      <c r="N52" s="103"/>
      <c r="O52" s="80"/>
    </row>
    <row r="53" spans="1:16" s="81" customFormat="1" ht="22.9" customHeight="1">
      <c r="A53" s="298" t="s">
        <v>3692</v>
      </c>
      <c r="B53" s="80" t="s">
        <v>21</v>
      </c>
      <c r="C53" s="80" t="s">
        <v>20</v>
      </c>
      <c r="D53" s="80" t="s">
        <v>3347</v>
      </c>
      <c r="E53" s="68" t="s">
        <v>474</v>
      </c>
      <c r="F53" s="68" t="s">
        <v>3346</v>
      </c>
      <c r="G53" s="68" t="s">
        <v>446</v>
      </c>
      <c r="H53" s="109" t="s">
        <v>3348</v>
      </c>
      <c r="I53" s="109" t="s">
        <v>3349</v>
      </c>
      <c r="J53" s="68">
        <v>9</v>
      </c>
      <c r="K53" s="68">
        <v>18</v>
      </c>
      <c r="L53" s="289"/>
      <c r="M53" s="288"/>
      <c r="N53" s="103"/>
      <c r="O53" s="80"/>
    </row>
    <row r="54" spans="1:16" s="81" customFormat="1" ht="22.9" customHeight="1">
      <c r="A54" s="298" t="s">
        <v>4342</v>
      </c>
      <c r="B54" s="80" t="s">
        <v>21</v>
      </c>
      <c r="C54" s="80" t="s">
        <v>20</v>
      </c>
      <c r="D54" s="80" t="s">
        <v>4339</v>
      </c>
      <c r="E54" s="68"/>
      <c r="F54" s="68"/>
      <c r="G54" s="68"/>
      <c r="H54" s="109" t="s">
        <v>4340</v>
      </c>
      <c r="I54" s="109" t="s">
        <v>4341</v>
      </c>
      <c r="J54" s="68">
        <v>9</v>
      </c>
      <c r="K54" s="68">
        <v>18</v>
      </c>
      <c r="L54" s="289"/>
      <c r="M54" s="288"/>
      <c r="N54" s="103"/>
      <c r="O54" s="80"/>
    </row>
    <row r="55" spans="1:16" ht="22.9" hidden="1" customHeight="1">
      <c r="A55" s="339" t="s">
        <v>67</v>
      </c>
      <c r="B55" s="335" t="s">
        <v>23</v>
      </c>
      <c r="C55" s="335" t="s">
        <v>22</v>
      </c>
      <c r="D55" s="335" t="s">
        <v>68</v>
      </c>
      <c r="E55" s="340" t="s">
        <v>449</v>
      </c>
      <c r="F55" s="340" t="s">
        <v>791</v>
      </c>
      <c r="G55" s="340" t="s">
        <v>480</v>
      </c>
      <c r="H55" s="341" t="s">
        <v>813</v>
      </c>
      <c r="I55" s="341"/>
      <c r="J55" s="340">
        <v>6</v>
      </c>
      <c r="K55" s="340">
        <v>12</v>
      </c>
      <c r="L55" s="6"/>
      <c r="M55" s="287"/>
      <c r="N55" s="69" t="s">
        <v>205</v>
      </c>
      <c r="O55" s="8"/>
      <c r="P55" s="70"/>
    </row>
    <row r="56" spans="1:16" s="81" customFormat="1" ht="22.9" hidden="1" customHeight="1">
      <c r="A56" s="339" t="s">
        <v>500</v>
      </c>
      <c r="B56" s="335" t="s">
        <v>23</v>
      </c>
      <c r="C56" s="335" t="s">
        <v>22</v>
      </c>
      <c r="D56" s="335" t="s">
        <v>501</v>
      </c>
      <c r="E56" s="340" t="s">
        <v>502</v>
      </c>
      <c r="F56" s="363" t="s">
        <v>793</v>
      </c>
      <c r="G56" s="363" t="s">
        <v>490</v>
      </c>
      <c r="H56" s="341" t="s">
        <v>814</v>
      </c>
      <c r="I56" s="341" t="s">
        <v>815</v>
      </c>
      <c r="J56" s="340">
        <v>6</v>
      </c>
      <c r="K56" s="340">
        <v>12</v>
      </c>
      <c r="L56" s="82"/>
      <c r="M56" s="288"/>
      <c r="N56" s="103">
        <v>202008090</v>
      </c>
      <c r="O56" s="80"/>
      <c r="P56" s="397"/>
    </row>
    <row r="57" spans="1:16" s="81" customFormat="1" ht="22.9" hidden="1" customHeight="1">
      <c r="A57" s="339" t="s">
        <v>503</v>
      </c>
      <c r="B57" s="335" t="s">
        <v>23</v>
      </c>
      <c r="C57" s="335" t="s">
        <v>22</v>
      </c>
      <c r="D57" s="335" t="s">
        <v>504</v>
      </c>
      <c r="E57" s="340" t="s">
        <v>449</v>
      </c>
      <c r="F57" s="363" t="s">
        <v>793</v>
      </c>
      <c r="G57" s="363" t="s">
        <v>490</v>
      </c>
      <c r="H57" s="341" t="s">
        <v>816</v>
      </c>
      <c r="I57" s="341" t="s">
        <v>817</v>
      </c>
      <c r="J57" s="340">
        <v>6</v>
      </c>
      <c r="K57" s="340">
        <v>12</v>
      </c>
      <c r="L57" s="82"/>
      <c r="M57" s="288"/>
      <c r="N57" s="103">
        <v>202106180</v>
      </c>
      <c r="O57" s="80"/>
      <c r="P57" s="397"/>
    </row>
    <row r="58" spans="1:16" s="81" customFormat="1" ht="22.9" customHeight="1">
      <c r="A58" s="298" t="s">
        <v>1912</v>
      </c>
      <c r="B58" s="80" t="s">
        <v>23</v>
      </c>
      <c r="C58" s="80" t="s">
        <v>22</v>
      </c>
      <c r="D58" s="80" t="s">
        <v>1913</v>
      </c>
      <c r="E58" s="68" t="s">
        <v>1914</v>
      </c>
      <c r="F58" s="68" t="s">
        <v>791</v>
      </c>
      <c r="G58" s="85" t="s">
        <v>479</v>
      </c>
      <c r="H58" s="109" t="s">
        <v>1915</v>
      </c>
      <c r="I58" s="109"/>
      <c r="J58" s="68">
        <v>6</v>
      </c>
      <c r="K58" s="68">
        <v>12</v>
      </c>
      <c r="L58" s="280" t="s">
        <v>1885</v>
      </c>
      <c r="M58" s="288"/>
      <c r="N58" s="103"/>
      <c r="O58" s="80"/>
      <c r="P58" s="397"/>
    </row>
    <row r="59" spans="1:16" s="81" customFormat="1" ht="22.9" customHeight="1">
      <c r="A59" s="298" t="s">
        <v>3273</v>
      </c>
      <c r="B59" s="80" t="s">
        <v>23</v>
      </c>
      <c r="C59" s="80" t="s">
        <v>22</v>
      </c>
      <c r="D59" s="80" t="s">
        <v>3193</v>
      </c>
      <c r="E59" s="68" t="s">
        <v>3116</v>
      </c>
      <c r="F59" s="68" t="s">
        <v>791</v>
      </c>
      <c r="G59" s="85" t="s">
        <v>3108</v>
      </c>
      <c r="H59" s="109" t="s">
        <v>3115</v>
      </c>
      <c r="I59" s="109"/>
      <c r="J59" s="68">
        <v>6</v>
      </c>
      <c r="K59" s="68">
        <v>12</v>
      </c>
      <c r="L59" s="280" t="s">
        <v>1885</v>
      </c>
      <c r="M59" s="288"/>
      <c r="N59" s="103"/>
      <c r="O59" s="80"/>
      <c r="P59" s="397"/>
    </row>
    <row r="60" spans="1:16" s="81" customFormat="1" ht="22.9" customHeight="1">
      <c r="A60" s="298" t="s">
        <v>3693</v>
      </c>
      <c r="B60" s="80" t="s">
        <v>23</v>
      </c>
      <c r="C60" s="80" t="s">
        <v>22</v>
      </c>
      <c r="D60" s="80" t="s">
        <v>3350</v>
      </c>
      <c r="E60" s="68" t="s">
        <v>1914</v>
      </c>
      <c r="F60" s="68" t="s">
        <v>802</v>
      </c>
      <c r="G60" s="85" t="s">
        <v>446</v>
      </c>
      <c r="H60" s="109" t="s">
        <v>3351</v>
      </c>
      <c r="I60" s="109"/>
      <c r="J60" s="68">
        <v>6</v>
      </c>
      <c r="K60" s="68">
        <v>12</v>
      </c>
      <c r="L60" s="289"/>
      <c r="M60" s="288"/>
      <c r="N60" s="103"/>
      <c r="O60" s="80"/>
      <c r="P60" s="397"/>
    </row>
    <row r="61" spans="1:16" s="81" customFormat="1" ht="22.9" customHeight="1">
      <c r="A61" s="298" t="s">
        <v>4345</v>
      </c>
      <c r="B61" s="80" t="s">
        <v>23</v>
      </c>
      <c r="C61" s="80" t="s">
        <v>22</v>
      </c>
      <c r="D61" s="80" t="s">
        <v>4343</v>
      </c>
      <c r="E61" s="68"/>
      <c r="F61" s="68"/>
      <c r="G61" s="85"/>
      <c r="H61" s="109" t="s">
        <v>4344</v>
      </c>
      <c r="I61" s="109"/>
      <c r="J61" s="68">
        <v>6</v>
      </c>
      <c r="K61" s="68">
        <v>12</v>
      </c>
      <c r="L61" s="289"/>
      <c r="M61" s="288"/>
      <c r="N61" s="103"/>
      <c r="O61" s="80"/>
      <c r="P61" s="397"/>
    </row>
    <row r="62" spans="1:16" ht="22.9" hidden="1" customHeight="1">
      <c r="A62" s="339" t="s">
        <v>69</v>
      </c>
      <c r="B62" s="335" t="s">
        <v>25</v>
      </c>
      <c r="C62" s="335" t="s">
        <v>24</v>
      </c>
      <c r="D62" s="335" t="s">
        <v>70</v>
      </c>
      <c r="E62" s="340" t="s">
        <v>493</v>
      </c>
      <c r="F62" s="363" t="s">
        <v>791</v>
      </c>
      <c r="G62" s="363" t="s">
        <v>480</v>
      </c>
      <c r="H62" s="341" t="s">
        <v>818</v>
      </c>
      <c r="I62" s="341"/>
      <c r="J62" s="340">
        <v>6</v>
      </c>
      <c r="K62" s="340">
        <v>12</v>
      </c>
      <c r="L62" s="6"/>
      <c r="M62" s="287"/>
      <c r="N62" s="69" t="s">
        <v>206</v>
      </c>
      <c r="O62" s="8"/>
      <c r="P62" s="70"/>
    </row>
    <row r="63" spans="1:16" s="81" customFormat="1" ht="22.9" hidden="1" customHeight="1">
      <c r="A63" s="339"/>
      <c r="B63" s="335" t="s">
        <v>25</v>
      </c>
      <c r="C63" s="73" t="s">
        <v>24</v>
      </c>
      <c r="D63" s="335" t="s">
        <v>506</v>
      </c>
      <c r="E63" s="74" t="s">
        <v>507</v>
      </c>
      <c r="F63" s="112" t="s">
        <v>791</v>
      </c>
      <c r="G63" s="112" t="s">
        <v>469</v>
      </c>
      <c r="H63" s="341" t="s">
        <v>819</v>
      </c>
      <c r="I63" s="341"/>
      <c r="J63" s="340" t="s">
        <v>508</v>
      </c>
      <c r="K63" s="340" t="s">
        <v>508</v>
      </c>
      <c r="L63" s="111"/>
      <c r="M63" s="294"/>
      <c r="N63" s="86" t="s">
        <v>508</v>
      </c>
      <c r="O63" s="80"/>
    </row>
    <row r="64" spans="1:16" s="81" customFormat="1" ht="22.9" hidden="1" customHeight="1">
      <c r="A64" s="339" t="s">
        <v>509</v>
      </c>
      <c r="B64" s="335" t="s">
        <v>25</v>
      </c>
      <c r="C64" s="335" t="s">
        <v>24</v>
      </c>
      <c r="D64" s="335" t="s">
        <v>510</v>
      </c>
      <c r="E64" s="340" t="s">
        <v>507</v>
      </c>
      <c r="F64" s="363" t="s">
        <v>793</v>
      </c>
      <c r="G64" s="363" t="s">
        <v>450</v>
      </c>
      <c r="H64" s="341" t="s">
        <v>820</v>
      </c>
      <c r="I64" s="341" t="s">
        <v>820</v>
      </c>
      <c r="J64" s="340">
        <v>6</v>
      </c>
      <c r="K64" s="340">
        <v>12</v>
      </c>
      <c r="L64" s="82"/>
      <c r="M64" s="288"/>
      <c r="N64" s="103" t="s">
        <v>511</v>
      </c>
      <c r="O64" s="80" t="s">
        <v>812</v>
      </c>
      <c r="P64" s="399"/>
    </row>
    <row r="65" spans="1:16" s="81" customFormat="1" ht="22.9" customHeight="1">
      <c r="A65" s="298" t="s">
        <v>1916</v>
      </c>
      <c r="B65" s="80" t="s">
        <v>25</v>
      </c>
      <c r="C65" s="80" t="s">
        <v>24</v>
      </c>
      <c r="D65" s="80" t="s">
        <v>1917</v>
      </c>
      <c r="E65" s="68" t="s">
        <v>601</v>
      </c>
      <c r="F65" s="85" t="s">
        <v>791</v>
      </c>
      <c r="G65" s="85" t="s">
        <v>450</v>
      </c>
      <c r="H65" s="109" t="s">
        <v>1918</v>
      </c>
      <c r="I65" s="109" t="s">
        <v>1919</v>
      </c>
      <c r="J65" s="68">
        <v>6</v>
      </c>
      <c r="K65" s="68">
        <v>12</v>
      </c>
      <c r="L65" s="280" t="s">
        <v>1885</v>
      </c>
      <c r="M65" s="288"/>
      <c r="N65" s="103"/>
      <c r="O65" s="80"/>
      <c r="P65" s="399"/>
    </row>
    <row r="66" spans="1:16" s="81" customFormat="1" ht="22.9" customHeight="1">
      <c r="A66" s="298" t="s">
        <v>3274</v>
      </c>
      <c r="B66" s="80" t="s">
        <v>25</v>
      </c>
      <c r="C66" s="80" t="s">
        <v>24</v>
      </c>
      <c r="D66" s="80" t="s">
        <v>3194</v>
      </c>
      <c r="E66" s="68" t="s">
        <v>3116</v>
      </c>
      <c r="F66" s="85" t="s">
        <v>3113</v>
      </c>
      <c r="G66" s="85" t="s">
        <v>3108</v>
      </c>
      <c r="H66" s="109" t="s">
        <v>3117</v>
      </c>
      <c r="I66" s="109"/>
      <c r="J66" s="68">
        <v>6</v>
      </c>
      <c r="K66" s="68">
        <v>12</v>
      </c>
      <c r="L66" s="280" t="s">
        <v>1885</v>
      </c>
      <c r="M66" s="288"/>
      <c r="N66" s="103"/>
      <c r="O66" s="80"/>
      <c r="P66" s="399"/>
    </row>
    <row r="67" spans="1:16" s="81" customFormat="1" ht="22.9" customHeight="1">
      <c r="A67" s="298" t="s">
        <v>3694</v>
      </c>
      <c r="B67" s="80" t="s">
        <v>25</v>
      </c>
      <c r="C67" s="80" t="s">
        <v>24</v>
      </c>
      <c r="D67" s="80" t="s">
        <v>3352</v>
      </c>
      <c r="E67" s="68" t="s">
        <v>1914</v>
      </c>
      <c r="F67" s="85" t="s">
        <v>3346</v>
      </c>
      <c r="G67" s="85" t="s">
        <v>446</v>
      </c>
      <c r="H67" s="109" t="s">
        <v>3353</v>
      </c>
      <c r="I67" s="109"/>
      <c r="J67" s="68">
        <v>6</v>
      </c>
      <c r="K67" s="68">
        <v>12</v>
      </c>
      <c r="L67" s="289"/>
      <c r="M67" s="288"/>
      <c r="N67" s="103"/>
      <c r="O67" s="80"/>
      <c r="P67" s="399"/>
    </row>
    <row r="68" spans="1:16" s="81" customFormat="1" ht="22.9" customHeight="1">
      <c r="A68" s="298" t="s">
        <v>4348</v>
      </c>
      <c r="B68" s="80" t="s">
        <v>25</v>
      </c>
      <c r="C68" s="80" t="s">
        <v>24</v>
      </c>
      <c r="D68" s="80" t="s">
        <v>4346</v>
      </c>
      <c r="E68" s="68"/>
      <c r="F68" s="85"/>
      <c r="G68" s="85"/>
      <c r="H68" s="109" t="s">
        <v>4347</v>
      </c>
      <c r="I68" s="109"/>
      <c r="J68" s="68">
        <v>6</v>
      </c>
      <c r="K68" s="68">
        <v>12</v>
      </c>
      <c r="L68" s="289"/>
      <c r="M68" s="288"/>
      <c r="N68" s="103"/>
      <c r="O68" s="80"/>
      <c r="P68" s="399"/>
    </row>
    <row r="69" spans="1:16" s="81" customFormat="1" ht="22.9" hidden="1" customHeight="1">
      <c r="A69" s="339" t="s">
        <v>513</v>
      </c>
      <c r="B69" s="335" t="s">
        <v>27</v>
      </c>
      <c r="C69" s="335" t="s">
        <v>26</v>
      </c>
      <c r="D69" s="335" t="s">
        <v>514</v>
      </c>
      <c r="E69" s="340" t="s">
        <v>502</v>
      </c>
      <c r="F69" s="363" t="s">
        <v>802</v>
      </c>
      <c r="G69" s="363" t="s">
        <v>480</v>
      </c>
      <c r="H69" s="341" t="s">
        <v>821</v>
      </c>
      <c r="I69" s="341"/>
      <c r="J69" s="340">
        <v>9</v>
      </c>
      <c r="K69" s="340">
        <v>18</v>
      </c>
      <c r="L69" s="82"/>
      <c r="M69" s="288"/>
      <c r="N69" s="103">
        <v>201909260</v>
      </c>
      <c r="O69" s="80"/>
      <c r="P69" s="397"/>
    </row>
    <row r="70" spans="1:16" s="77" customFormat="1" ht="22.9" hidden="1" customHeight="1">
      <c r="A70" s="339" t="s">
        <v>515</v>
      </c>
      <c r="B70" s="335" t="s">
        <v>27</v>
      </c>
      <c r="C70" s="335" t="s">
        <v>26</v>
      </c>
      <c r="D70" s="335" t="s">
        <v>516</v>
      </c>
      <c r="E70" s="340" t="s">
        <v>456</v>
      </c>
      <c r="F70" s="363" t="s">
        <v>793</v>
      </c>
      <c r="G70" s="363" t="s">
        <v>517</v>
      </c>
      <c r="H70" s="341">
        <v>44105</v>
      </c>
      <c r="I70" s="341" t="s">
        <v>822</v>
      </c>
      <c r="J70" s="340">
        <v>9</v>
      </c>
      <c r="K70" s="340">
        <v>18</v>
      </c>
      <c r="L70" s="82"/>
      <c r="M70" s="292"/>
      <c r="N70" s="72">
        <v>202010010</v>
      </c>
      <c r="O70" s="71"/>
      <c r="P70" s="398"/>
    </row>
    <row r="71" spans="1:16" s="77" customFormat="1" ht="22.9" hidden="1" customHeight="1">
      <c r="A71" s="339" t="s">
        <v>1920</v>
      </c>
      <c r="B71" s="335" t="s">
        <v>27</v>
      </c>
      <c r="C71" s="335" t="s">
        <v>26</v>
      </c>
      <c r="D71" s="335" t="s">
        <v>1921</v>
      </c>
      <c r="E71" s="340" t="s">
        <v>1905</v>
      </c>
      <c r="F71" s="363" t="s">
        <v>802</v>
      </c>
      <c r="G71" s="363" t="s">
        <v>517</v>
      </c>
      <c r="H71" s="341" t="s">
        <v>1922</v>
      </c>
      <c r="I71" s="341" t="s">
        <v>1923</v>
      </c>
      <c r="J71" s="340">
        <v>9</v>
      </c>
      <c r="K71" s="340">
        <v>18</v>
      </c>
      <c r="L71" s="82" t="s">
        <v>1885</v>
      </c>
      <c r="M71" s="292"/>
      <c r="N71" s="72"/>
      <c r="O71" s="71"/>
      <c r="P71" s="398"/>
    </row>
    <row r="72" spans="1:16" s="77" customFormat="1" ht="22.9" customHeight="1">
      <c r="A72" s="298" t="s">
        <v>3275</v>
      </c>
      <c r="B72" s="80" t="s">
        <v>27</v>
      </c>
      <c r="C72" s="80" t="s">
        <v>26</v>
      </c>
      <c r="D72" s="80" t="s">
        <v>3195</v>
      </c>
      <c r="E72" s="68" t="s">
        <v>1905</v>
      </c>
      <c r="F72" s="85" t="s">
        <v>3110</v>
      </c>
      <c r="G72" s="85" t="s">
        <v>517</v>
      </c>
      <c r="H72" s="109" t="s">
        <v>3120</v>
      </c>
      <c r="I72" s="109" t="s">
        <v>3119</v>
      </c>
      <c r="J72" s="68">
        <v>9</v>
      </c>
      <c r="K72" s="68">
        <v>18</v>
      </c>
      <c r="L72" s="280" t="s">
        <v>1885</v>
      </c>
      <c r="M72" s="292"/>
      <c r="N72" s="72"/>
      <c r="O72" s="71"/>
      <c r="P72" s="398"/>
    </row>
    <row r="73" spans="1:16" s="77" customFormat="1" ht="22.9" customHeight="1">
      <c r="A73" s="298" t="s">
        <v>3695</v>
      </c>
      <c r="B73" s="80" t="s">
        <v>27</v>
      </c>
      <c r="C73" s="80" t="s">
        <v>26</v>
      </c>
      <c r="D73" s="80" t="s">
        <v>3354</v>
      </c>
      <c r="E73" s="68" t="s">
        <v>1905</v>
      </c>
      <c r="F73" s="85" t="s">
        <v>3154</v>
      </c>
      <c r="G73" s="85" t="s">
        <v>517</v>
      </c>
      <c r="H73" s="109" t="s">
        <v>3355</v>
      </c>
      <c r="I73" s="109"/>
      <c r="J73" s="68">
        <v>9</v>
      </c>
      <c r="K73" s="68">
        <v>18</v>
      </c>
      <c r="L73" s="289"/>
      <c r="M73" s="292"/>
      <c r="N73" s="72"/>
      <c r="O73" s="71"/>
      <c r="P73" s="398"/>
    </row>
    <row r="74" spans="1:16" s="77" customFormat="1" ht="22.9" customHeight="1">
      <c r="A74" s="298" t="s">
        <v>4351</v>
      </c>
      <c r="B74" s="80" t="s">
        <v>27</v>
      </c>
      <c r="C74" s="80" t="s">
        <v>26</v>
      </c>
      <c r="D74" s="80" t="s">
        <v>4349</v>
      </c>
      <c r="E74" s="68"/>
      <c r="F74" s="85"/>
      <c r="G74" s="85"/>
      <c r="H74" s="109" t="s">
        <v>4350</v>
      </c>
      <c r="I74" s="109"/>
      <c r="J74" s="68">
        <v>9</v>
      </c>
      <c r="K74" s="68">
        <v>18</v>
      </c>
      <c r="L74" s="289"/>
      <c r="M74" s="292"/>
      <c r="N74" s="72"/>
      <c r="O74" s="71"/>
      <c r="P74" s="398"/>
    </row>
    <row r="75" spans="1:16" s="81" customFormat="1" ht="22.9" hidden="1" customHeight="1">
      <c r="A75" s="339" t="s">
        <v>518</v>
      </c>
      <c r="B75" s="335" t="s">
        <v>29</v>
      </c>
      <c r="C75" s="335" t="s">
        <v>28</v>
      </c>
      <c r="D75" s="335" t="s">
        <v>519</v>
      </c>
      <c r="E75" s="340" t="s">
        <v>466</v>
      </c>
      <c r="F75" s="363" t="s">
        <v>802</v>
      </c>
      <c r="G75" s="363" t="s">
        <v>446</v>
      </c>
      <c r="H75" s="341" t="s">
        <v>823</v>
      </c>
      <c r="I75" s="341"/>
      <c r="J75" s="340">
        <v>9</v>
      </c>
      <c r="K75" s="340">
        <v>18</v>
      </c>
      <c r="L75" s="82"/>
      <c r="M75" s="288"/>
      <c r="N75" s="103" t="s">
        <v>524</v>
      </c>
      <c r="O75" s="80"/>
      <c r="P75" s="397"/>
    </row>
    <row r="76" spans="1:16" s="81" customFormat="1" ht="22.9" hidden="1" customHeight="1">
      <c r="A76" s="339" t="s">
        <v>520</v>
      </c>
      <c r="B76" s="335" t="s">
        <v>29</v>
      </c>
      <c r="C76" s="335" t="s">
        <v>28</v>
      </c>
      <c r="D76" s="335" t="s">
        <v>521</v>
      </c>
      <c r="E76" s="340" t="s">
        <v>465</v>
      </c>
      <c r="F76" s="363" t="s">
        <v>793</v>
      </c>
      <c r="G76" s="363" t="s">
        <v>522</v>
      </c>
      <c r="H76" s="341" t="s">
        <v>764</v>
      </c>
      <c r="I76" s="341" t="s">
        <v>523</v>
      </c>
      <c r="J76" s="340">
        <v>9</v>
      </c>
      <c r="K76" s="340">
        <v>18</v>
      </c>
      <c r="L76" s="82"/>
      <c r="M76" s="288"/>
      <c r="N76" s="103"/>
      <c r="O76" s="80"/>
      <c r="P76" s="397"/>
    </row>
    <row r="77" spans="1:16" ht="22.9" hidden="1" customHeight="1">
      <c r="A77" s="339" t="s">
        <v>1924</v>
      </c>
      <c r="B77" s="335" t="s">
        <v>29</v>
      </c>
      <c r="C77" s="335" t="s">
        <v>28</v>
      </c>
      <c r="D77" s="335" t="s">
        <v>1925</v>
      </c>
      <c r="E77" s="340" t="s">
        <v>1905</v>
      </c>
      <c r="F77" s="363" t="s">
        <v>802</v>
      </c>
      <c r="G77" s="363" t="s">
        <v>522</v>
      </c>
      <c r="H77" s="341" t="s">
        <v>1926</v>
      </c>
      <c r="I77" s="341" t="s">
        <v>1927</v>
      </c>
      <c r="J77" s="340">
        <v>9</v>
      </c>
      <c r="K77" s="340">
        <v>18</v>
      </c>
      <c r="L77" s="280" t="s">
        <v>1885</v>
      </c>
      <c r="M77" s="287"/>
      <c r="N77" s="69"/>
      <c r="O77" s="8"/>
      <c r="P77" s="70"/>
    </row>
    <row r="78" spans="1:16" ht="22.9" customHeight="1">
      <c r="A78" s="298" t="s">
        <v>3276</v>
      </c>
      <c r="B78" s="80" t="s">
        <v>29</v>
      </c>
      <c r="C78" s="80" t="s">
        <v>28</v>
      </c>
      <c r="D78" s="80" t="s">
        <v>3196</v>
      </c>
      <c r="E78" s="68" t="s">
        <v>3116</v>
      </c>
      <c r="F78" s="85" t="s">
        <v>3113</v>
      </c>
      <c r="G78" s="85" t="s">
        <v>517</v>
      </c>
      <c r="H78" s="109" t="s">
        <v>3121</v>
      </c>
      <c r="I78" s="109" t="s">
        <v>3123</v>
      </c>
      <c r="J78" s="68">
        <v>9</v>
      </c>
      <c r="K78" s="68">
        <v>18</v>
      </c>
      <c r="L78" s="280" t="s">
        <v>1885</v>
      </c>
      <c r="M78" s="287"/>
      <c r="N78" s="69"/>
      <c r="O78" s="8"/>
      <c r="P78" s="70"/>
    </row>
    <row r="79" spans="1:16" ht="22.9" customHeight="1">
      <c r="A79" s="298" t="s">
        <v>3696</v>
      </c>
      <c r="B79" s="80" t="s">
        <v>29</v>
      </c>
      <c r="C79" s="80" t="s">
        <v>28</v>
      </c>
      <c r="D79" s="80" t="s">
        <v>3356</v>
      </c>
      <c r="E79" s="68" t="s">
        <v>1914</v>
      </c>
      <c r="F79" s="85" t="s">
        <v>3346</v>
      </c>
      <c r="G79" s="85" t="s">
        <v>517</v>
      </c>
      <c r="H79" s="109" t="s">
        <v>3357</v>
      </c>
      <c r="I79" s="109"/>
      <c r="J79" s="68">
        <v>9</v>
      </c>
      <c r="K79" s="68">
        <v>18</v>
      </c>
      <c r="L79" s="289"/>
      <c r="M79" s="287"/>
      <c r="N79" s="69"/>
      <c r="O79" s="8"/>
      <c r="P79" s="70"/>
    </row>
    <row r="80" spans="1:16" ht="22.9" customHeight="1">
      <c r="A80" s="298" t="s">
        <v>4354</v>
      </c>
      <c r="B80" s="80" t="s">
        <v>29</v>
      </c>
      <c r="C80" s="80" t="s">
        <v>28</v>
      </c>
      <c r="D80" s="80" t="s">
        <v>4352</v>
      </c>
      <c r="E80" s="68"/>
      <c r="F80" s="85"/>
      <c r="G80" s="85"/>
      <c r="H80" s="109" t="s">
        <v>4353</v>
      </c>
      <c r="I80" s="109"/>
      <c r="J80" s="68">
        <v>9</v>
      </c>
      <c r="K80" s="68">
        <v>18</v>
      </c>
      <c r="L80" s="289"/>
      <c r="M80" s="287"/>
      <c r="N80" s="69"/>
      <c r="O80" s="8"/>
      <c r="P80" s="70"/>
    </row>
    <row r="81" spans="1:16" s="81" customFormat="1" ht="22.9" hidden="1" customHeight="1">
      <c r="A81" s="339" t="s">
        <v>525</v>
      </c>
      <c r="B81" s="335" t="s">
        <v>31</v>
      </c>
      <c r="C81" s="335" t="s">
        <v>30</v>
      </c>
      <c r="D81" s="335" t="s">
        <v>526</v>
      </c>
      <c r="E81" s="340" t="s">
        <v>505</v>
      </c>
      <c r="F81" s="363" t="s">
        <v>802</v>
      </c>
      <c r="G81" s="363" t="s">
        <v>446</v>
      </c>
      <c r="H81" s="341" t="s">
        <v>824</v>
      </c>
      <c r="I81" s="341"/>
      <c r="J81" s="340">
        <v>9</v>
      </c>
      <c r="K81" s="340">
        <v>18</v>
      </c>
      <c r="L81" s="82"/>
      <c r="M81" s="288"/>
      <c r="N81" s="103">
        <v>201910110</v>
      </c>
      <c r="O81" s="80"/>
      <c r="P81" s="397"/>
    </row>
    <row r="82" spans="1:16" s="81" customFormat="1" ht="22.9" hidden="1" customHeight="1">
      <c r="A82" s="339" t="s">
        <v>527</v>
      </c>
      <c r="B82" s="335" t="s">
        <v>31</v>
      </c>
      <c r="C82" s="335" t="s">
        <v>30</v>
      </c>
      <c r="D82" s="335" t="s">
        <v>528</v>
      </c>
      <c r="E82" s="340" t="s">
        <v>465</v>
      </c>
      <c r="F82" s="363" t="s">
        <v>793</v>
      </c>
      <c r="G82" s="363" t="s">
        <v>450</v>
      </c>
      <c r="H82" s="341" t="s">
        <v>765</v>
      </c>
      <c r="I82" s="341" t="s">
        <v>825</v>
      </c>
      <c r="J82" s="340">
        <v>9</v>
      </c>
      <c r="K82" s="340">
        <v>18</v>
      </c>
      <c r="L82" s="82"/>
      <c r="M82" s="288"/>
      <c r="N82" s="103">
        <v>202010100</v>
      </c>
      <c r="O82" s="80"/>
      <c r="P82" s="397"/>
    </row>
    <row r="83" spans="1:16" s="81" customFormat="1" ht="22.9" hidden="1" customHeight="1">
      <c r="A83" s="339" t="s">
        <v>1928</v>
      </c>
      <c r="B83" s="335" t="s">
        <v>31</v>
      </c>
      <c r="C83" s="335" t="s">
        <v>30</v>
      </c>
      <c r="D83" s="335" t="s">
        <v>1929</v>
      </c>
      <c r="E83" s="340" t="s">
        <v>603</v>
      </c>
      <c r="F83" s="363" t="s">
        <v>802</v>
      </c>
      <c r="G83" s="363" t="s">
        <v>450</v>
      </c>
      <c r="H83" s="341" t="s">
        <v>1930</v>
      </c>
      <c r="I83" s="341" t="s">
        <v>1931</v>
      </c>
      <c r="J83" s="340">
        <v>9</v>
      </c>
      <c r="K83" s="340">
        <v>18</v>
      </c>
      <c r="L83" s="6" t="s">
        <v>1885</v>
      </c>
      <c r="M83" s="288"/>
      <c r="N83" s="103"/>
      <c r="O83" s="80"/>
      <c r="P83" s="397"/>
    </row>
    <row r="84" spans="1:16" s="81" customFormat="1" ht="22.9" customHeight="1">
      <c r="A84" s="298" t="s">
        <v>3277</v>
      </c>
      <c r="B84" s="80" t="s">
        <v>31</v>
      </c>
      <c r="C84" s="80" t="s">
        <v>30</v>
      </c>
      <c r="D84" s="80" t="s">
        <v>3197</v>
      </c>
      <c r="E84" s="68" t="s">
        <v>3126</v>
      </c>
      <c r="F84" s="85" t="s">
        <v>3113</v>
      </c>
      <c r="G84" s="85" t="s">
        <v>517</v>
      </c>
      <c r="H84" s="109" t="s">
        <v>3124</v>
      </c>
      <c r="I84" s="109" t="s">
        <v>3125</v>
      </c>
      <c r="J84" s="68">
        <v>9</v>
      </c>
      <c r="K84" s="68">
        <v>18</v>
      </c>
      <c r="L84" s="280" t="s">
        <v>1885</v>
      </c>
      <c r="M84" s="288"/>
      <c r="N84" s="103"/>
      <c r="O84" s="80"/>
      <c r="P84" s="397"/>
    </row>
    <row r="85" spans="1:16" s="81" customFormat="1" ht="22.9" customHeight="1">
      <c r="A85" s="298" t="s">
        <v>3697</v>
      </c>
      <c r="B85" s="80" t="s">
        <v>31</v>
      </c>
      <c r="C85" s="80" t="s">
        <v>30</v>
      </c>
      <c r="D85" s="80" t="s">
        <v>3358</v>
      </c>
      <c r="E85" s="68" t="s">
        <v>466</v>
      </c>
      <c r="F85" s="85" t="s">
        <v>3346</v>
      </c>
      <c r="G85" s="85" t="s">
        <v>517</v>
      </c>
      <c r="H85" s="109" t="s">
        <v>3359</v>
      </c>
      <c r="I85" s="109" t="s">
        <v>3360</v>
      </c>
      <c r="J85" s="68">
        <v>9</v>
      </c>
      <c r="K85" s="68">
        <v>18</v>
      </c>
      <c r="L85" s="289"/>
      <c r="M85" s="288"/>
      <c r="N85" s="103"/>
      <c r="O85" s="80"/>
      <c r="P85" s="397"/>
    </row>
    <row r="86" spans="1:16" s="81" customFormat="1" ht="22.9" customHeight="1">
      <c r="A86" s="298" t="s">
        <v>4484</v>
      </c>
      <c r="B86" s="80" t="s">
        <v>31</v>
      </c>
      <c r="C86" s="80" t="s">
        <v>30</v>
      </c>
      <c r="D86" s="80" t="s">
        <v>4355</v>
      </c>
      <c r="E86" s="68"/>
      <c r="F86" s="85"/>
      <c r="G86" s="85"/>
      <c r="H86" s="109" t="s">
        <v>4356</v>
      </c>
      <c r="I86" s="109" t="s">
        <v>4357</v>
      </c>
      <c r="J86" s="68">
        <v>9</v>
      </c>
      <c r="K86" s="68">
        <v>18</v>
      </c>
      <c r="L86" s="289"/>
      <c r="M86" s="288"/>
      <c r="N86" s="103"/>
      <c r="O86" s="80"/>
      <c r="P86" s="397"/>
    </row>
    <row r="87" spans="1:16" s="81" customFormat="1" ht="22.9" hidden="1" customHeight="1">
      <c r="A87" s="339" t="s">
        <v>71</v>
      </c>
      <c r="B87" s="335" t="s">
        <v>32</v>
      </c>
      <c r="C87" s="335" t="s">
        <v>32</v>
      </c>
      <c r="D87" s="335" t="s">
        <v>72</v>
      </c>
      <c r="E87" s="340" t="s">
        <v>468</v>
      </c>
      <c r="F87" s="363" t="s">
        <v>791</v>
      </c>
      <c r="G87" s="363" t="s">
        <v>446</v>
      </c>
      <c r="H87" s="341" t="s">
        <v>826</v>
      </c>
      <c r="I87" s="341"/>
      <c r="J87" s="340">
        <v>6</v>
      </c>
      <c r="K87" s="340">
        <v>12</v>
      </c>
      <c r="L87" s="82"/>
      <c r="M87" s="288"/>
      <c r="N87" s="103" t="s">
        <v>207</v>
      </c>
      <c r="O87" s="80"/>
      <c r="P87" s="397"/>
    </row>
    <row r="88" spans="1:16" s="81" customFormat="1" ht="22.9" hidden="1" customHeight="1">
      <c r="A88" s="339" t="s">
        <v>529</v>
      </c>
      <c r="B88" s="335" t="s">
        <v>32</v>
      </c>
      <c r="C88" s="335" t="s">
        <v>32</v>
      </c>
      <c r="D88" s="335" t="s">
        <v>530</v>
      </c>
      <c r="E88" s="340" t="s">
        <v>531</v>
      </c>
      <c r="F88" s="363" t="s">
        <v>793</v>
      </c>
      <c r="G88" s="363" t="s">
        <v>450</v>
      </c>
      <c r="H88" s="341" t="s">
        <v>827</v>
      </c>
      <c r="I88" s="341" t="s">
        <v>827</v>
      </c>
      <c r="J88" s="340">
        <v>6</v>
      </c>
      <c r="K88" s="340">
        <v>12</v>
      </c>
      <c r="L88" s="82"/>
      <c r="M88" s="288"/>
      <c r="N88" s="103">
        <v>202009130</v>
      </c>
      <c r="O88" s="80"/>
      <c r="P88" s="397"/>
    </row>
    <row r="89" spans="1:16" ht="22.9" hidden="1" customHeight="1">
      <c r="A89" s="339" t="s">
        <v>532</v>
      </c>
      <c r="B89" s="335" t="s">
        <v>32</v>
      </c>
      <c r="C89" s="335" t="s">
        <v>32</v>
      </c>
      <c r="D89" s="335" t="s">
        <v>533</v>
      </c>
      <c r="E89" s="340" t="s">
        <v>534</v>
      </c>
      <c r="F89" s="363" t="s">
        <v>793</v>
      </c>
      <c r="G89" s="363" t="s">
        <v>450</v>
      </c>
      <c r="H89" s="341" t="s">
        <v>766</v>
      </c>
      <c r="I89" s="341" t="s">
        <v>828</v>
      </c>
      <c r="J89" s="340">
        <v>6</v>
      </c>
      <c r="K89" s="340">
        <v>12</v>
      </c>
      <c r="L89" s="82"/>
      <c r="M89" s="287"/>
      <c r="N89" s="103">
        <v>202107170</v>
      </c>
      <c r="O89" s="80"/>
      <c r="P89" s="70"/>
    </row>
    <row r="90" spans="1:16" s="81" customFormat="1" ht="22.9" customHeight="1">
      <c r="A90" s="298" t="s">
        <v>1932</v>
      </c>
      <c r="B90" s="80" t="s">
        <v>32</v>
      </c>
      <c r="C90" s="80" t="s">
        <v>32</v>
      </c>
      <c r="D90" s="80" t="s">
        <v>3283</v>
      </c>
      <c r="E90" s="68" t="s">
        <v>459</v>
      </c>
      <c r="F90" s="85" t="s">
        <v>791</v>
      </c>
      <c r="G90" s="85" t="s">
        <v>1933</v>
      </c>
      <c r="H90" s="109" t="s">
        <v>1934</v>
      </c>
      <c r="I90" s="109"/>
      <c r="J90" s="68">
        <v>6</v>
      </c>
      <c r="K90" s="68">
        <v>12</v>
      </c>
      <c r="L90" s="280" t="s">
        <v>1885</v>
      </c>
      <c r="M90" s="288"/>
      <c r="N90" s="103"/>
      <c r="O90" s="80"/>
      <c r="P90" s="397"/>
    </row>
    <row r="91" spans="1:16" s="77" customFormat="1" ht="22.9" customHeight="1">
      <c r="A91" s="298" t="s">
        <v>3284</v>
      </c>
      <c r="B91" s="80" t="s">
        <v>32</v>
      </c>
      <c r="C91" s="80" t="s">
        <v>32</v>
      </c>
      <c r="D91" s="80" t="s">
        <v>3278</v>
      </c>
      <c r="E91" s="68" t="s">
        <v>3279</v>
      </c>
      <c r="F91" s="85" t="s">
        <v>3280</v>
      </c>
      <c r="G91" s="85" t="s">
        <v>3281</v>
      </c>
      <c r="H91" s="109" t="s">
        <v>3282</v>
      </c>
      <c r="I91" s="109"/>
      <c r="J91" s="68">
        <v>6</v>
      </c>
      <c r="K91" s="68">
        <v>12</v>
      </c>
      <c r="L91" s="289"/>
      <c r="M91" s="292"/>
      <c r="N91" s="72"/>
      <c r="O91" s="71"/>
      <c r="P91" s="398"/>
    </row>
    <row r="92" spans="1:16" s="77" customFormat="1" ht="22.9" customHeight="1">
      <c r="A92" s="298" t="s">
        <v>3698</v>
      </c>
      <c r="B92" s="80" t="s">
        <v>32</v>
      </c>
      <c r="C92" s="80" t="s">
        <v>32</v>
      </c>
      <c r="D92" s="80" t="s">
        <v>3361</v>
      </c>
      <c r="E92" s="68" t="s">
        <v>1914</v>
      </c>
      <c r="F92" s="85" t="s">
        <v>802</v>
      </c>
      <c r="G92" s="85" t="s">
        <v>479</v>
      </c>
      <c r="H92" s="109" t="s">
        <v>3340</v>
      </c>
      <c r="I92" s="109"/>
      <c r="J92" s="68">
        <v>6</v>
      </c>
      <c r="K92" s="68">
        <v>12</v>
      </c>
      <c r="L92" s="289"/>
      <c r="M92" s="292"/>
      <c r="N92" s="72"/>
      <c r="O92" s="71"/>
      <c r="P92" s="398"/>
    </row>
    <row r="93" spans="1:16" s="77" customFormat="1" ht="22.9" customHeight="1">
      <c r="A93" s="298" t="s">
        <v>4360</v>
      </c>
      <c r="B93" s="80" t="s">
        <v>32</v>
      </c>
      <c r="C93" s="80" t="s">
        <v>32</v>
      </c>
      <c r="D93" s="80" t="s">
        <v>4358</v>
      </c>
      <c r="E93" s="68"/>
      <c r="F93" s="85"/>
      <c r="G93" s="85"/>
      <c r="H93" s="109" t="s">
        <v>4359</v>
      </c>
      <c r="I93" s="109"/>
      <c r="J93" s="68">
        <v>6</v>
      </c>
      <c r="K93" s="68">
        <v>12</v>
      </c>
      <c r="L93" s="289"/>
      <c r="M93" s="292"/>
      <c r="N93" s="72"/>
      <c r="O93" s="71"/>
      <c r="P93" s="398"/>
    </row>
    <row r="94" spans="1:16" s="77" customFormat="1" ht="22.9" hidden="1" customHeight="1">
      <c r="A94" s="339" t="s">
        <v>535</v>
      </c>
      <c r="B94" s="335" t="s">
        <v>56</v>
      </c>
      <c r="C94" s="335" t="s">
        <v>55</v>
      </c>
      <c r="D94" s="335" t="s">
        <v>536</v>
      </c>
      <c r="E94" s="340" t="s">
        <v>459</v>
      </c>
      <c r="F94" s="363" t="s">
        <v>791</v>
      </c>
      <c r="G94" s="363" t="s">
        <v>446</v>
      </c>
      <c r="H94" s="341" t="s">
        <v>830</v>
      </c>
      <c r="I94" s="341"/>
      <c r="J94" s="340">
        <v>6</v>
      </c>
      <c r="K94" s="340">
        <v>12</v>
      </c>
      <c r="L94" s="82"/>
      <c r="M94" s="292"/>
      <c r="N94" s="103">
        <v>201909210</v>
      </c>
      <c r="O94" s="80"/>
      <c r="P94" s="398"/>
    </row>
    <row r="95" spans="1:16" s="81" customFormat="1" ht="22.9" hidden="1" customHeight="1">
      <c r="A95" s="339" t="s">
        <v>537</v>
      </c>
      <c r="B95" s="335" t="s">
        <v>56</v>
      </c>
      <c r="C95" s="335" t="s">
        <v>55</v>
      </c>
      <c r="D95" s="335" t="s">
        <v>538</v>
      </c>
      <c r="E95" s="340" t="s">
        <v>539</v>
      </c>
      <c r="F95" s="363" t="s">
        <v>793</v>
      </c>
      <c r="G95" s="363" t="s">
        <v>450</v>
      </c>
      <c r="H95" s="341" t="s">
        <v>767</v>
      </c>
      <c r="I95" s="341" t="s">
        <v>831</v>
      </c>
      <c r="J95" s="340">
        <v>6</v>
      </c>
      <c r="K95" s="340">
        <v>12</v>
      </c>
      <c r="L95" s="82"/>
      <c r="M95" s="295"/>
      <c r="N95" s="72">
        <v>202009110</v>
      </c>
      <c r="O95" s="71"/>
      <c r="P95" s="397"/>
    </row>
    <row r="96" spans="1:16" ht="22.9" hidden="1" customHeight="1">
      <c r="A96" s="339" t="s">
        <v>1935</v>
      </c>
      <c r="B96" s="335" t="s">
        <v>56</v>
      </c>
      <c r="C96" s="335" t="s">
        <v>55</v>
      </c>
      <c r="D96" s="335" t="s">
        <v>1936</v>
      </c>
      <c r="E96" s="340" t="s">
        <v>603</v>
      </c>
      <c r="F96" s="363" t="s">
        <v>1937</v>
      </c>
      <c r="G96" s="363" t="s">
        <v>450</v>
      </c>
      <c r="H96" s="341" t="s">
        <v>1938</v>
      </c>
      <c r="I96" s="341" t="s">
        <v>1939</v>
      </c>
      <c r="J96" s="340">
        <v>6</v>
      </c>
      <c r="K96" s="340">
        <v>12</v>
      </c>
      <c r="L96" s="280" t="s">
        <v>1885</v>
      </c>
      <c r="M96" s="287"/>
      <c r="N96" s="72"/>
      <c r="O96" s="71"/>
      <c r="P96" s="70"/>
    </row>
    <row r="97" spans="1:16" ht="22.9" customHeight="1">
      <c r="A97" s="298" t="s">
        <v>3285</v>
      </c>
      <c r="B97" s="80" t="s">
        <v>56</v>
      </c>
      <c r="C97" s="80" t="s">
        <v>55</v>
      </c>
      <c r="D97" s="80" t="s">
        <v>3198</v>
      </c>
      <c r="E97" s="85" t="s">
        <v>793</v>
      </c>
      <c r="F97" s="85" t="s">
        <v>3129</v>
      </c>
      <c r="G97" s="85" t="s">
        <v>450</v>
      </c>
      <c r="H97" s="109" t="s">
        <v>3128</v>
      </c>
      <c r="I97" s="109" t="s">
        <v>3119</v>
      </c>
      <c r="J97" s="68">
        <v>6</v>
      </c>
      <c r="K97" s="68">
        <v>12</v>
      </c>
      <c r="L97" s="280" t="s">
        <v>1885</v>
      </c>
      <c r="M97" s="287"/>
      <c r="N97" s="72"/>
      <c r="O97" s="71"/>
      <c r="P97" s="70"/>
    </row>
    <row r="98" spans="1:16" ht="22.9" customHeight="1">
      <c r="A98" s="298" t="s">
        <v>3699</v>
      </c>
      <c r="B98" s="80" t="s">
        <v>56</v>
      </c>
      <c r="C98" s="80" t="s">
        <v>55</v>
      </c>
      <c r="D98" s="80" t="s">
        <v>3365</v>
      </c>
      <c r="E98" s="85" t="s">
        <v>793</v>
      </c>
      <c r="F98" s="85" t="s">
        <v>3104</v>
      </c>
      <c r="G98" s="85" t="s">
        <v>450</v>
      </c>
      <c r="H98" s="109" t="s">
        <v>3362</v>
      </c>
      <c r="I98" s="109"/>
      <c r="J98" s="68">
        <v>6</v>
      </c>
      <c r="K98" s="68">
        <v>12</v>
      </c>
      <c r="L98" s="289"/>
      <c r="M98" s="287"/>
      <c r="N98" s="72"/>
      <c r="O98" s="71"/>
      <c r="P98" s="70"/>
    </row>
    <row r="99" spans="1:16" ht="22.9" customHeight="1">
      <c r="A99" s="298" t="s">
        <v>3700</v>
      </c>
      <c r="B99" s="80" t="s">
        <v>56</v>
      </c>
      <c r="C99" s="80" t="s">
        <v>55</v>
      </c>
      <c r="D99" s="80" t="s">
        <v>3364</v>
      </c>
      <c r="E99" s="85" t="s">
        <v>793</v>
      </c>
      <c r="F99" s="85" t="s">
        <v>3154</v>
      </c>
      <c r="G99" s="85" t="s">
        <v>450</v>
      </c>
      <c r="H99" s="109" t="s">
        <v>3363</v>
      </c>
      <c r="I99" s="109"/>
      <c r="J99" s="68">
        <v>6</v>
      </c>
      <c r="K99" s="68">
        <v>12</v>
      </c>
      <c r="L99" s="289"/>
      <c r="M99" s="287"/>
      <c r="N99" s="72"/>
      <c r="O99" s="71"/>
      <c r="P99" s="70"/>
    </row>
    <row r="100" spans="1:16" ht="22.9" customHeight="1">
      <c r="A100" s="298" t="s">
        <v>4363</v>
      </c>
      <c r="B100" s="80" t="s">
        <v>56</v>
      </c>
      <c r="C100" s="80" t="s">
        <v>55</v>
      </c>
      <c r="D100" s="80" t="s">
        <v>4361</v>
      </c>
      <c r="E100" s="68"/>
      <c r="F100" s="85"/>
      <c r="G100" s="85"/>
      <c r="H100" s="109" t="s">
        <v>4362</v>
      </c>
      <c r="I100" s="109"/>
      <c r="J100" s="68">
        <v>6</v>
      </c>
      <c r="K100" s="68">
        <v>12</v>
      </c>
      <c r="L100" s="289"/>
      <c r="M100" s="287"/>
      <c r="N100" s="72"/>
      <c r="O100" s="71"/>
      <c r="P100" s="70"/>
    </row>
    <row r="101" spans="1:16" ht="22.9" hidden="1" customHeight="1">
      <c r="A101" s="339" t="s">
        <v>540</v>
      </c>
      <c r="B101" s="335" t="s">
        <v>58</v>
      </c>
      <c r="C101" s="335" t="s">
        <v>57</v>
      </c>
      <c r="D101" s="335" t="s">
        <v>541</v>
      </c>
      <c r="E101" s="340" t="s">
        <v>459</v>
      </c>
      <c r="F101" s="363" t="s">
        <v>791</v>
      </c>
      <c r="G101" s="363" t="s">
        <v>446</v>
      </c>
      <c r="H101" s="341" t="s">
        <v>832</v>
      </c>
      <c r="I101" s="341"/>
      <c r="J101" s="340">
        <v>6</v>
      </c>
      <c r="K101" s="340">
        <v>12</v>
      </c>
      <c r="L101" s="82"/>
      <c r="M101" s="287"/>
      <c r="N101" s="69"/>
      <c r="O101" s="87"/>
      <c r="P101" s="70"/>
    </row>
    <row r="102" spans="1:16" ht="22.9" hidden="1" customHeight="1">
      <c r="A102" s="339" t="s">
        <v>542</v>
      </c>
      <c r="B102" s="335" t="s">
        <v>58</v>
      </c>
      <c r="C102" s="335" t="s">
        <v>57</v>
      </c>
      <c r="D102" s="335" t="s">
        <v>543</v>
      </c>
      <c r="E102" s="340" t="s">
        <v>474</v>
      </c>
      <c r="F102" s="363" t="s">
        <v>793</v>
      </c>
      <c r="G102" s="363" t="s">
        <v>479</v>
      </c>
      <c r="H102" s="341" t="s">
        <v>833</v>
      </c>
      <c r="I102" s="341"/>
      <c r="J102" s="340">
        <v>6</v>
      </c>
      <c r="K102" s="340">
        <v>12</v>
      </c>
      <c r="L102" s="82"/>
      <c r="M102" s="287"/>
      <c r="N102" s="72">
        <v>202009250</v>
      </c>
      <c r="O102" s="71"/>
      <c r="P102" s="70"/>
    </row>
    <row r="103" spans="1:16" s="81" customFormat="1" ht="22.9" hidden="1" customHeight="1">
      <c r="A103" s="339" t="s">
        <v>1940</v>
      </c>
      <c r="B103" s="335" t="s">
        <v>58</v>
      </c>
      <c r="C103" s="335" t="s">
        <v>57</v>
      </c>
      <c r="D103" s="335" t="s">
        <v>1941</v>
      </c>
      <c r="E103" s="340" t="s">
        <v>1942</v>
      </c>
      <c r="F103" s="363" t="s">
        <v>791</v>
      </c>
      <c r="G103" s="363" t="s">
        <v>479</v>
      </c>
      <c r="H103" s="341" t="s">
        <v>1943</v>
      </c>
      <c r="I103" s="341"/>
      <c r="J103" s="340">
        <v>6</v>
      </c>
      <c r="K103" s="340">
        <v>12</v>
      </c>
      <c r="L103" s="280" t="s">
        <v>1885</v>
      </c>
      <c r="M103" s="288"/>
      <c r="N103" s="72"/>
      <c r="O103" s="71"/>
      <c r="P103" s="397"/>
    </row>
    <row r="104" spans="1:16" s="81" customFormat="1" ht="22.9" customHeight="1">
      <c r="A104" s="298" t="s">
        <v>3286</v>
      </c>
      <c r="B104" s="80" t="s">
        <v>58</v>
      </c>
      <c r="C104" s="80" t="s">
        <v>57</v>
      </c>
      <c r="D104" s="80" t="s">
        <v>3199</v>
      </c>
      <c r="E104" s="68" t="s">
        <v>445</v>
      </c>
      <c r="F104" s="85" t="s">
        <v>3127</v>
      </c>
      <c r="G104" s="85" t="s">
        <v>479</v>
      </c>
      <c r="H104" s="109" t="s">
        <v>3130</v>
      </c>
      <c r="I104" s="109"/>
      <c r="J104" s="68">
        <v>6</v>
      </c>
      <c r="K104" s="68">
        <v>12</v>
      </c>
      <c r="L104" s="280" t="s">
        <v>1885</v>
      </c>
      <c r="M104" s="288"/>
      <c r="N104" s="72"/>
      <c r="O104" s="71"/>
      <c r="P104" s="397"/>
    </row>
    <row r="105" spans="1:16" s="81" customFormat="1" ht="22.9" customHeight="1">
      <c r="A105" s="298" t="s">
        <v>3701</v>
      </c>
      <c r="B105" s="80" t="s">
        <v>58</v>
      </c>
      <c r="C105" s="80" t="s">
        <v>57</v>
      </c>
      <c r="D105" s="80" t="s">
        <v>3366</v>
      </c>
      <c r="E105" s="68" t="s">
        <v>445</v>
      </c>
      <c r="F105" s="85" t="s">
        <v>3113</v>
      </c>
      <c r="G105" s="85" t="s">
        <v>479</v>
      </c>
      <c r="H105" s="109" t="s">
        <v>3362</v>
      </c>
      <c r="I105" s="109"/>
      <c r="J105" s="68">
        <v>6</v>
      </c>
      <c r="K105" s="68">
        <v>12</v>
      </c>
      <c r="L105" s="289"/>
      <c r="M105" s="288"/>
      <c r="N105" s="72"/>
      <c r="O105" s="71"/>
      <c r="P105" s="397"/>
    </row>
    <row r="106" spans="1:16" s="81" customFormat="1" ht="22.9" customHeight="1">
      <c r="A106" s="298" t="s">
        <v>4485</v>
      </c>
      <c r="B106" s="80" t="s">
        <v>58</v>
      </c>
      <c r="C106" s="80" t="s">
        <v>57</v>
      </c>
      <c r="D106" s="80" t="s">
        <v>4365</v>
      </c>
      <c r="E106" s="68"/>
      <c r="F106" s="85"/>
      <c r="G106" s="85"/>
      <c r="H106" s="109" t="s">
        <v>4364</v>
      </c>
      <c r="I106" s="109"/>
      <c r="J106" s="68">
        <v>6</v>
      </c>
      <c r="K106" s="68">
        <v>12</v>
      </c>
      <c r="L106" s="289"/>
      <c r="M106" s="288"/>
      <c r="N106" s="72"/>
      <c r="O106" s="71"/>
      <c r="P106" s="397"/>
    </row>
    <row r="107" spans="1:16" ht="22.9" hidden="1" customHeight="1">
      <c r="A107" s="339"/>
      <c r="B107" s="335" t="s">
        <v>34</v>
      </c>
      <c r="C107" s="335" t="s">
        <v>33</v>
      </c>
      <c r="D107" s="335" t="s">
        <v>545</v>
      </c>
      <c r="E107" s="340" t="s">
        <v>483</v>
      </c>
      <c r="F107" s="363" t="s">
        <v>834</v>
      </c>
      <c r="G107" s="363" t="s">
        <v>446</v>
      </c>
      <c r="H107" s="341" t="s">
        <v>835</v>
      </c>
      <c r="I107" s="341"/>
      <c r="J107" s="340">
        <v>12</v>
      </c>
      <c r="K107" s="340">
        <v>12</v>
      </c>
      <c r="L107" s="82"/>
      <c r="M107" s="287"/>
      <c r="N107" s="103" t="s">
        <v>546</v>
      </c>
      <c r="O107" s="80"/>
      <c r="P107" s="70"/>
    </row>
    <row r="108" spans="1:16" ht="22.9" hidden="1" customHeight="1">
      <c r="A108" s="339"/>
      <c r="B108" s="335" t="s">
        <v>34</v>
      </c>
      <c r="C108" s="335" t="s">
        <v>33</v>
      </c>
      <c r="D108" s="335" t="s">
        <v>547</v>
      </c>
      <c r="E108" s="340" t="s">
        <v>483</v>
      </c>
      <c r="F108" s="363" t="s">
        <v>793</v>
      </c>
      <c r="G108" s="363" t="s">
        <v>548</v>
      </c>
      <c r="H108" s="341" t="s">
        <v>836</v>
      </c>
      <c r="I108" s="341" t="s">
        <v>837</v>
      </c>
      <c r="J108" s="340">
        <v>12</v>
      </c>
      <c r="K108" s="340">
        <v>12</v>
      </c>
      <c r="L108" s="82"/>
      <c r="M108" s="287"/>
      <c r="N108" s="103"/>
      <c r="O108" s="80"/>
      <c r="P108" s="70"/>
    </row>
    <row r="109" spans="1:16" s="81" customFormat="1" ht="22.9" hidden="1" customHeight="1">
      <c r="A109" s="339"/>
      <c r="B109" s="335" t="s">
        <v>34</v>
      </c>
      <c r="C109" s="335" t="s">
        <v>33</v>
      </c>
      <c r="D109" s="335" t="s">
        <v>1944</v>
      </c>
      <c r="E109" s="340" t="s">
        <v>483</v>
      </c>
      <c r="F109" s="363" t="s">
        <v>834</v>
      </c>
      <c r="G109" s="363" t="s">
        <v>548</v>
      </c>
      <c r="H109" s="341" t="s">
        <v>1945</v>
      </c>
      <c r="I109" s="341" t="s">
        <v>1946</v>
      </c>
      <c r="J109" s="340">
        <v>12</v>
      </c>
      <c r="K109" s="340">
        <v>12</v>
      </c>
      <c r="L109" s="280" t="s">
        <v>1885</v>
      </c>
      <c r="M109" s="296"/>
      <c r="N109" s="103"/>
      <c r="O109" s="80"/>
      <c r="P109" s="397"/>
    </row>
    <row r="110" spans="1:16" s="81" customFormat="1" ht="22.9" customHeight="1">
      <c r="A110" s="298" t="s">
        <v>3287</v>
      </c>
      <c r="B110" s="80" t="s">
        <v>34</v>
      </c>
      <c r="C110" s="80" t="s">
        <v>33</v>
      </c>
      <c r="D110" s="80" t="s">
        <v>3201</v>
      </c>
      <c r="E110" s="68" t="s">
        <v>3126</v>
      </c>
      <c r="F110" s="85" t="s">
        <v>3113</v>
      </c>
      <c r="G110" s="85" t="s">
        <v>554</v>
      </c>
      <c r="H110" s="109" t="s">
        <v>3131</v>
      </c>
      <c r="I110" s="109" t="s">
        <v>3200</v>
      </c>
      <c r="J110" s="68">
        <v>12</v>
      </c>
      <c r="K110" s="68">
        <v>12</v>
      </c>
      <c r="L110" s="280" t="s">
        <v>1885</v>
      </c>
      <c r="M110" s="296"/>
      <c r="N110" s="103"/>
      <c r="O110" s="80"/>
      <c r="P110" s="397"/>
    </row>
    <row r="111" spans="1:16" s="81" customFormat="1" ht="22.9" customHeight="1">
      <c r="A111" s="298" t="s">
        <v>3702</v>
      </c>
      <c r="B111" s="80" t="s">
        <v>34</v>
      </c>
      <c r="C111" s="80" t="s">
        <v>33</v>
      </c>
      <c r="D111" s="80" t="s">
        <v>3367</v>
      </c>
      <c r="E111" s="68" t="s">
        <v>466</v>
      </c>
      <c r="F111" s="85" t="s">
        <v>3346</v>
      </c>
      <c r="G111" s="85" t="s">
        <v>554</v>
      </c>
      <c r="H111" s="109" t="s">
        <v>3368</v>
      </c>
      <c r="I111" s="109"/>
      <c r="J111" s="68">
        <v>12</v>
      </c>
      <c r="K111" s="68">
        <v>12</v>
      </c>
      <c r="L111" s="289"/>
      <c r="M111" s="296"/>
      <c r="N111" s="103"/>
      <c r="O111" s="80"/>
      <c r="P111" s="397"/>
    </row>
    <row r="112" spans="1:16" s="81" customFormat="1" ht="22.9" customHeight="1">
      <c r="A112" s="298" t="s">
        <v>4368</v>
      </c>
      <c r="B112" s="80" t="s">
        <v>34</v>
      </c>
      <c r="C112" s="80" t="s">
        <v>33</v>
      </c>
      <c r="D112" s="80" t="s">
        <v>4366</v>
      </c>
      <c r="E112" s="68"/>
      <c r="F112" s="85"/>
      <c r="G112" s="85"/>
      <c r="H112" s="109" t="s">
        <v>4367</v>
      </c>
      <c r="I112" s="109"/>
      <c r="J112" s="68">
        <v>12</v>
      </c>
      <c r="K112" s="68">
        <v>12</v>
      </c>
      <c r="L112" s="289"/>
      <c r="M112" s="296"/>
      <c r="N112" s="103"/>
      <c r="O112" s="80"/>
      <c r="P112" s="397"/>
    </row>
    <row r="113" spans="1:16" ht="22.9" hidden="1" customHeight="1">
      <c r="A113" s="339" t="s">
        <v>73</v>
      </c>
      <c r="B113" s="335" t="s">
        <v>36</v>
      </c>
      <c r="C113" s="335" t="s">
        <v>35</v>
      </c>
      <c r="D113" s="335" t="s">
        <v>549</v>
      </c>
      <c r="E113" s="340" t="s">
        <v>445</v>
      </c>
      <c r="F113" s="363" t="s">
        <v>802</v>
      </c>
      <c r="G113" s="363" t="s">
        <v>446</v>
      </c>
      <c r="H113" s="341" t="s">
        <v>838</v>
      </c>
      <c r="I113" s="341"/>
      <c r="J113" s="340">
        <v>9</v>
      </c>
      <c r="K113" s="340">
        <v>18</v>
      </c>
      <c r="L113" s="6"/>
      <c r="M113" s="287"/>
      <c r="N113" s="69" t="s">
        <v>208</v>
      </c>
      <c r="O113" s="8"/>
      <c r="P113" s="70"/>
    </row>
    <row r="114" spans="1:16" s="77" customFormat="1" ht="22.9" hidden="1" customHeight="1">
      <c r="A114" s="339" t="s">
        <v>550</v>
      </c>
      <c r="B114" s="335" t="s">
        <v>36</v>
      </c>
      <c r="C114" s="335" t="s">
        <v>35</v>
      </c>
      <c r="D114" s="335" t="s">
        <v>551</v>
      </c>
      <c r="E114" s="340" t="s">
        <v>468</v>
      </c>
      <c r="F114" s="363" t="s">
        <v>793</v>
      </c>
      <c r="G114" s="363" t="s">
        <v>450</v>
      </c>
      <c r="H114" s="341" t="s">
        <v>839</v>
      </c>
      <c r="I114" s="341" t="s">
        <v>840</v>
      </c>
      <c r="J114" s="340">
        <v>9</v>
      </c>
      <c r="K114" s="340">
        <v>18</v>
      </c>
      <c r="L114" s="82"/>
      <c r="M114" s="292"/>
      <c r="N114" s="83">
        <v>202010090</v>
      </c>
      <c r="O114" s="80"/>
      <c r="P114" s="398"/>
    </row>
    <row r="115" spans="1:16" s="77" customFormat="1" ht="22.9" hidden="1" customHeight="1">
      <c r="A115" s="339" t="s">
        <v>552</v>
      </c>
      <c r="B115" s="335" t="s">
        <v>36</v>
      </c>
      <c r="C115" s="335" t="s">
        <v>35</v>
      </c>
      <c r="D115" s="335" t="s">
        <v>553</v>
      </c>
      <c r="E115" s="340" t="s">
        <v>449</v>
      </c>
      <c r="F115" s="363" t="s">
        <v>793</v>
      </c>
      <c r="G115" s="363" t="s">
        <v>554</v>
      </c>
      <c r="H115" s="341" t="s">
        <v>841</v>
      </c>
      <c r="I115" s="341" t="s">
        <v>822</v>
      </c>
      <c r="J115" s="340">
        <v>9</v>
      </c>
      <c r="K115" s="340">
        <v>18</v>
      </c>
      <c r="L115" s="82"/>
      <c r="M115" s="292"/>
      <c r="N115" s="72"/>
      <c r="O115" s="71"/>
      <c r="P115" s="398"/>
    </row>
    <row r="116" spans="1:16" s="77" customFormat="1" ht="22.9" customHeight="1">
      <c r="A116" s="298" t="s">
        <v>1947</v>
      </c>
      <c r="B116" s="80" t="s">
        <v>36</v>
      </c>
      <c r="C116" s="80" t="s">
        <v>35</v>
      </c>
      <c r="D116" s="80" t="s">
        <v>1948</v>
      </c>
      <c r="E116" s="68" t="s">
        <v>449</v>
      </c>
      <c r="F116" s="85" t="s">
        <v>802</v>
      </c>
      <c r="G116" s="85" t="s">
        <v>554</v>
      </c>
      <c r="H116" s="109" t="s">
        <v>1949</v>
      </c>
      <c r="I116" s="109"/>
      <c r="J116" s="68">
        <v>9</v>
      </c>
      <c r="K116" s="68">
        <v>18</v>
      </c>
      <c r="L116" s="280" t="s">
        <v>1885</v>
      </c>
      <c r="M116" s="292"/>
      <c r="N116" s="72"/>
      <c r="O116" s="71"/>
      <c r="P116" s="398"/>
    </row>
    <row r="117" spans="1:16" s="77" customFormat="1" ht="22.9" customHeight="1">
      <c r="A117" s="298" t="s">
        <v>3288</v>
      </c>
      <c r="B117" s="80" t="s">
        <v>36</v>
      </c>
      <c r="C117" s="80" t="s">
        <v>35</v>
      </c>
      <c r="D117" s="80" t="s">
        <v>3202</v>
      </c>
      <c r="E117" s="68" t="s">
        <v>449</v>
      </c>
      <c r="F117" s="85" t="s">
        <v>3113</v>
      </c>
      <c r="G117" s="85" t="s">
        <v>3108</v>
      </c>
      <c r="H117" s="109" t="s">
        <v>3132</v>
      </c>
      <c r="I117" s="109"/>
      <c r="J117" s="68">
        <v>9</v>
      </c>
      <c r="K117" s="68">
        <v>18</v>
      </c>
      <c r="L117" s="280" t="s">
        <v>1885</v>
      </c>
      <c r="M117" s="292"/>
      <c r="N117" s="72"/>
      <c r="O117" s="71"/>
      <c r="P117" s="398"/>
    </row>
    <row r="118" spans="1:16" s="77" customFormat="1" ht="22.9" customHeight="1">
      <c r="A118" s="298" t="s">
        <v>3703</v>
      </c>
      <c r="B118" s="80" t="s">
        <v>36</v>
      </c>
      <c r="C118" s="80" t="s">
        <v>35</v>
      </c>
      <c r="D118" s="80" t="s">
        <v>3369</v>
      </c>
      <c r="E118" s="68" t="s">
        <v>449</v>
      </c>
      <c r="F118" s="85" t="s">
        <v>3346</v>
      </c>
      <c r="G118" s="85" t="s">
        <v>446</v>
      </c>
      <c r="H118" s="109" t="s">
        <v>3370</v>
      </c>
      <c r="I118" s="109"/>
      <c r="J118" s="68">
        <v>9</v>
      </c>
      <c r="K118" s="68">
        <v>18</v>
      </c>
      <c r="L118" s="289"/>
      <c r="M118" s="292"/>
      <c r="N118" s="72"/>
      <c r="O118" s="71"/>
      <c r="P118" s="398"/>
    </row>
    <row r="119" spans="1:16" s="77" customFormat="1" ht="22.9" customHeight="1">
      <c r="A119" s="298" t="s">
        <v>4371</v>
      </c>
      <c r="B119" s="80" t="s">
        <v>36</v>
      </c>
      <c r="C119" s="80" t="s">
        <v>35</v>
      </c>
      <c r="D119" s="80" t="s">
        <v>4369</v>
      </c>
      <c r="E119" s="68"/>
      <c r="F119" s="85"/>
      <c r="G119" s="85"/>
      <c r="H119" s="109" t="s">
        <v>4370</v>
      </c>
      <c r="I119" s="109"/>
      <c r="J119" s="68">
        <v>9</v>
      </c>
      <c r="K119" s="68">
        <v>18</v>
      </c>
      <c r="L119" s="289"/>
      <c r="M119" s="292"/>
      <c r="N119" s="72"/>
      <c r="O119" s="71"/>
      <c r="P119" s="398"/>
    </row>
    <row r="120" spans="1:16" ht="22.9" hidden="1" customHeight="1">
      <c r="A120" s="339" t="s">
        <v>555</v>
      </c>
      <c r="B120" s="335" t="s">
        <v>38</v>
      </c>
      <c r="C120" s="335" t="s">
        <v>37</v>
      </c>
      <c r="D120" s="335" t="s">
        <v>556</v>
      </c>
      <c r="E120" s="340" t="s">
        <v>512</v>
      </c>
      <c r="F120" s="363" t="s">
        <v>802</v>
      </c>
      <c r="G120" s="363" t="s">
        <v>446</v>
      </c>
      <c r="H120" s="341" t="s">
        <v>842</v>
      </c>
      <c r="I120" s="341"/>
      <c r="J120" s="340">
        <v>9</v>
      </c>
      <c r="K120" s="340">
        <v>18</v>
      </c>
      <c r="L120" s="82"/>
      <c r="M120" s="287"/>
      <c r="N120" s="72" t="s">
        <v>557</v>
      </c>
      <c r="O120" s="71"/>
      <c r="P120" s="70"/>
    </row>
    <row r="121" spans="1:16" s="81" customFormat="1" ht="22.9" hidden="1" customHeight="1">
      <c r="A121" s="339" t="s">
        <v>558</v>
      </c>
      <c r="B121" s="335" t="s">
        <v>38</v>
      </c>
      <c r="C121" s="335" t="s">
        <v>37</v>
      </c>
      <c r="D121" s="335" t="s">
        <v>559</v>
      </c>
      <c r="E121" s="340" t="s">
        <v>507</v>
      </c>
      <c r="F121" s="363" t="s">
        <v>793</v>
      </c>
      <c r="G121" s="363" t="s">
        <v>554</v>
      </c>
      <c r="H121" s="341" t="s">
        <v>768</v>
      </c>
      <c r="I121" s="341" t="s">
        <v>843</v>
      </c>
      <c r="J121" s="340">
        <v>9</v>
      </c>
      <c r="K121" s="340">
        <v>18</v>
      </c>
      <c r="L121" s="82"/>
      <c r="M121" s="288"/>
      <c r="N121" s="72" t="s">
        <v>560</v>
      </c>
      <c r="O121" s="71"/>
      <c r="P121" s="397"/>
    </row>
    <row r="122" spans="1:16" s="81" customFormat="1" ht="22.9" hidden="1" customHeight="1">
      <c r="A122" s="339" t="s">
        <v>1950</v>
      </c>
      <c r="B122" s="335" t="s">
        <v>38</v>
      </c>
      <c r="C122" s="335" t="s">
        <v>37</v>
      </c>
      <c r="D122" s="335" t="s">
        <v>1951</v>
      </c>
      <c r="E122" s="340" t="s">
        <v>449</v>
      </c>
      <c r="F122" s="363" t="s">
        <v>802</v>
      </c>
      <c r="G122" s="363" t="s">
        <v>554</v>
      </c>
      <c r="H122" s="341" t="s">
        <v>1952</v>
      </c>
      <c r="I122" s="341" t="s">
        <v>1953</v>
      </c>
      <c r="J122" s="340">
        <v>9</v>
      </c>
      <c r="K122" s="340">
        <v>18</v>
      </c>
      <c r="L122" s="280" t="s">
        <v>1885</v>
      </c>
      <c r="M122" s="288"/>
      <c r="N122" s="72"/>
      <c r="O122" s="71"/>
      <c r="P122" s="397"/>
    </row>
    <row r="123" spans="1:16" s="81" customFormat="1" ht="22.9" customHeight="1">
      <c r="A123" s="298" t="s">
        <v>3289</v>
      </c>
      <c r="B123" s="80" t="s">
        <v>38</v>
      </c>
      <c r="C123" s="80" t="s">
        <v>37</v>
      </c>
      <c r="D123" s="80" t="s">
        <v>3203</v>
      </c>
      <c r="E123" s="68" t="s">
        <v>3126</v>
      </c>
      <c r="F123" s="85" t="s">
        <v>3113</v>
      </c>
      <c r="G123" s="85" t="s">
        <v>554</v>
      </c>
      <c r="H123" s="109" t="s">
        <v>3133</v>
      </c>
      <c r="I123" s="109" t="s">
        <v>3134</v>
      </c>
      <c r="J123" s="68">
        <v>9</v>
      </c>
      <c r="K123" s="68">
        <v>18</v>
      </c>
      <c r="L123" s="280" t="s">
        <v>1885</v>
      </c>
      <c r="M123" s="288"/>
      <c r="N123" s="72"/>
      <c r="O123" s="71"/>
      <c r="P123" s="397"/>
    </row>
    <row r="124" spans="1:16" s="81" customFormat="1" ht="22.9" customHeight="1">
      <c r="A124" s="298" t="s">
        <v>3704</v>
      </c>
      <c r="B124" s="80" t="s">
        <v>38</v>
      </c>
      <c r="C124" s="80" t="s">
        <v>37</v>
      </c>
      <c r="D124" s="80" t="s">
        <v>3372</v>
      </c>
      <c r="E124" s="68" t="s">
        <v>466</v>
      </c>
      <c r="F124" s="85" t="s">
        <v>3346</v>
      </c>
      <c r="G124" s="85" t="s">
        <v>554</v>
      </c>
      <c r="H124" s="109" t="s">
        <v>3371</v>
      </c>
      <c r="I124" s="109"/>
      <c r="J124" s="68">
        <v>9</v>
      </c>
      <c r="K124" s="68">
        <v>18</v>
      </c>
      <c r="L124" s="289"/>
      <c r="M124" s="288"/>
      <c r="N124" s="72"/>
      <c r="O124" s="71"/>
      <c r="P124" s="397"/>
    </row>
    <row r="125" spans="1:16" s="81" customFormat="1" ht="22.9" customHeight="1">
      <c r="A125" s="298" t="s">
        <v>4374</v>
      </c>
      <c r="B125" s="80" t="s">
        <v>38</v>
      </c>
      <c r="C125" s="80" t="s">
        <v>37</v>
      </c>
      <c r="D125" s="80" t="s">
        <v>4372</v>
      </c>
      <c r="E125" s="68"/>
      <c r="F125" s="85"/>
      <c r="G125" s="85"/>
      <c r="H125" s="109" t="s">
        <v>4373</v>
      </c>
      <c r="I125" s="109"/>
      <c r="J125" s="68">
        <v>9</v>
      </c>
      <c r="K125" s="68">
        <v>18</v>
      </c>
      <c r="L125" s="289"/>
      <c r="M125" s="288"/>
      <c r="N125" s="72"/>
      <c r="O125" s="71"/>
      <c r="P125" s="397"/>
    </row>
    <row r="126" spans="1:16" s="81" customFormat="1" ht="22.9" hidden="1" customHeight="1">
      <c r="A126" s="339" t="s">
        <v>74</v>
      </c>
      <c r="B126" s="335" t="s">
        <v>40</v>
      </c>
      <c r="C126" s="335" t="s">
        <v>39</v>
      </c>
      <c r="D126" s="335" t="s">
        <v>1954</v>
      </c>
      <c r="E126" s="340" t="s">
        <v>468</v>
      </c>
      <c r="F126" s="363" t="s">
        <v>834</v>
      </c>
      <c r="G126" s="363" t="s">
        <v>446</v>
      </c>
      <c r="H126" s="341" t="s">
        <v>844</v>
      </c>
      <c r="I126" s="341"/>
      <c r="J126" s="340">
        <v>12</v>
      </c>
      <c r="K126" s="340">
        <v>12</v>
      </c>
      <c r="L126" s="6"/>
      <c r="M126" s="297"/>
      <c r="N126" s="69" t="s">
        <v>209</v>
      </c>
      <c r="O126" s="8"/>
    </row>
    <row r="127" spans="1:16" s="81" customFormat="1" ht="22.9" hidden="1" customHeight="1">
      <c r="A127" s="339" t="s">
        <v>561</v>
      </c>
      <c r="B127" s="335" t="s">
        <v>40</v>
      </c>
      <c r="C127" s="335" t="s">
        <v>39</v>
      </c>
      <c r="D127" s="335" t="s">
        <v>562</v>
      </c>
      <c r="E127" s="340" t="s">
        <v>483</v>
      </c>
      <c r="F127" s="363" t="s">
        <v>793</v>
      </c>
      <c r="G127" s="363" t="s">
        <v>522</v>
      </c>
      <c r="H127" s="341" t="s">
        <v>769</v>
      </c>
      <c r="I127" s="341" t="s">
        <v>845</v>
      </c>
      <c r="J127" s="340">
        <v>12</v>
      </c>
      <c r="K127" s="340">
        <v>12</v>
      </c>
      <c r="L127" s="82"/>
      <c r="M127" s="288"/>
      <c r="N127" s="103" t="s">
        <v>563</v>
      </c>
      <c r="O127" s="80"/>
      <c r="P127" s="397"/>
    </row>
    <row r="128" spans="1:16" s="81" customFormat="1" ht="22.9" hidden="1" customHeight="1">
      <c r="A128" s="339" t="s">
        <v>1955</v>
      </c>
      <c r="B128" s="335" t="s">
        <v>40</v>
      </c>
      <c r="C128" s="335" t="s">
        <v>39</v>
      </c>
      <c r="D128" s="335" t="s">
        <v>1956</v>
      </c>
      <c r="E128" s="340" t="s">
        <v>449</v>
      </c>
      <c r="F128" s="363" t="s">
        <v>834</v>
      </c>
      <c r="G128" s="363" t="s">
        <v>522</v>
      </c>
      <c r="H128" s="341" t="s">
        <v>1957</v>
      </c>
      <c r="I128" s="341" t="s">
        <v>1958</v>
      </c>
      <c r="J128" s="340">
        <v>12</v>
      </c>
      <c r="K128" s="340">
        <v>12</v>
      </c>
      <c r="L128" s="280" t="s">
        <v>1885</v>
      </c>
      <c r="M128" s="288"/>
      <c r="N128" s="103"/>
      <c r="O128" s="80"/>
      <c r="P128" s="397"/>
    </row>
    <row r="129" spans="1:16" s="81" customFormat="1" ht="22.9" customHeight="1">
      <c r="A129" s="298" t="s">
        <v>3290</v>
      </c>
      <c r="B129" s="80" t="s">
        <v>40</v>
      </c>
      <c r="C129" s="80" t="s">
        <v>39</v>
      </c>
      <c r="D129" s="80" t="s">
        <v>3204</v>
      </c>
      <c r="E129" s="68" t="s">
        <v>3116</v>
      </c>
      <c r="F129" s="85" t="s">
        <v>3113</v>
      </c>
      <c r="G129" s="85" t="s">
        <v>3108</v>
      </c>
      <c r="H129" s="109" t="s">
        <v>3135</v>
      </c>
      <c r="I129" s="109"/>
      <c r="J129" s="68">
        <v>12</v>
      </c>
      <c r="K129" s="68">
        <v>12</v>
      </c>
      <c r="L129" s="280" t="s">
        <v>1885</v>
      </c>
      <c r="M129" s="288"/>
      <c r="N129" s="103"/>
      <c r="O129" s="80"/>
      <c r="P129" s="397"/>
    </row>
    <row r="130" spans="1:16" s="81" customFormat="1" ht="22.9" customHeight="1">
      <c r="A130" s="298" t="s">
        <v>3705</v>
      </c>
      <c r="B130" s="80" t="s">
        <v>40</v>
      </c>
      <c r="C130" s="80" t="s">
        <v>39</v>
      </c>
      <c r="D130" s="80" t="s">
        <v>3373</v>
      </c>
      <c r="E130" s="68" t="s">
        <v>1914</v>
      </c>
      <c r="F130" s="85" t="s">
        <v>3346</v>
      </c>
      <c r="G130" s="85" t="s">
        <v>446</v>
      </c>
      <c r="H130" s="109" t="s">
        <v>3374</v>
      </c>
      <c r="I130" s="109"/>
      <c r="J130" s="68">
        <v>12</v>
      </c>
      <c r="K130" s="68">
        <v>12</v>
      </c>
      <c r="L130" s="289"/>
      <c r="M130" s="288"/>
      <c r="N130" s="103"/>
      <c r="O130" s="80"/>
      <c r="P130" s="397"/>
    </row>
    <row r="131" spans="1:16" s="81" customFormat="1" ht="22.9" customHeight="1">
      <c r="A131" s="298" t="s">
        <v>4377</v>
      </c>
      <c r="B131" s="80" t="s">
        <v>40</v>
      </c>
      <c r="C131" s="80" t="s">
        <v>39</v>
      </c>
      <c r="D131" s="80" t="s">
        <v>4375</v>
      </c>
      <c r="E131" s="68"/>
      <c r="F131" s="85"/>
      <c r="G131" s="85"/>
      <c r="H131" s="109" t="s">
        <v>4376</v>
      </c>
      <c r="I131" s="109"/>
      <c r="J131" s="68">
        <v>12</v>
      </c>
      <c r="K131" s="68">
        <v>12</v>
      </c>
      <c r="L131" s="289"/>
      <c r="M131" s="288"/>
      <c r="N131" s="103"/>
      <c r="O131" s="80"/>
      <c r="P131" s="397"/>
    </row>
    <row r="132" spans="1:16" s="81" customFormat="1" ht="22.9" hidden="1" customHeight="1">
      <c r="A132" s="339" t="s">
        <v>235</v>
      </c>
      <c r="B132" s="364" t="s">
        <v>1052</v>
      </c>
      <c r="C132" s="335" t="s">
        <v>42</v>
      </c>
      <c r="D132" s="335" t="s">
        <v>75</v>
      </c>
      <c r="E132" s="340" t="s">
        <v>215</v>
      </c>
      <c r="F132" s="363" t="s">
        <v>791</v>
      </c>
      <c r="G132" s="363" t="s">
        <v>446</v>
      </c>
      <c r="H132" s="341" t="s">
        <v>846</v>
      </c>
      <c r="I132" s="341"/>
      <c r="J132" s="340">
        <v>6</v>
      </c>
      <c r="K132" s="340">
        <v>12</v>
      </c>
      <c r="L132" s="6"/>
      <c r="M132" s="288"/>
      <c r="N132" s="69" t="s">
        <v>210</v>
      </c>
      <c r="O132" s="8"/>
      <c r="P132" s="397"/>
    </row>
    <row r="133" spans="1:16" ht="22.9" hidden="1" customHeight="1">
      <c r="A133" s="339"/>
      <c r="B133" s="364" t="s">
        <v>1052</v>
      </c>
      <c r="C133" s="73" t="s">
        <v>42</v>
      </c>
      <c r="D133" s="335" t="s">
        <v>564</v>
      </c>
      <c r="E133" s="74" t="s">
        <v>215</v>
      </c>
      <c r="F133" s="112" t="s">
        <v>791</v>
      </c>
      <c r="G133" s="112" t="s">
        <v>460</v>
      </c>
      <c r="H133" s="341" t="s">
        <v>770</v>
      </c>
      <c r="I133" s="341"/>
      <c r="J133" s="340" t="s">
        <v>460</v>
      </c>
      <c r="K133" s="340" t="s">
        <v>460</v>
      </c>
      <c r="L133" s="111"/>
      <c r="M133" s="287"/>
      <c r="N133" s="73" t="s">
        <v>460</v>
      </c>
      <c r="O133" s="80"/>
      <c r="P133" s="70"/>
    </row>
    <row r="134" spans="1:16" ht="22.9" hidden="1" customHeight="1">
      <c r="A134" s="339" t="s">
        <v>565</v>
      </c>
      <c r="B134" s="364" t="s">
        <v>1052</v>
      </c>
      <c r="C134" s="335" t="s">
        <v>41</v>
      </c>
      <c r="D134" s="335" t="s">
        <v>1959</v>
      </c>
      <c r="E134" s="340" t="s">
        <v>215</v>
      </c>
      <c r="F134" s="363" t="s">
        <v>793</v>
      </c>
      <c r="G134" s="363" t="s">
        <v>1960</v>
      </c>
      <c r="H134" s="341" t="s">
        <v>771</v>
      </c>
      <c r="I134" s="341" t="s">
        <v>847</v>
      </c>
      <c r="J134" s="340">
        <v>6</v>
      </c>
      <c r="K134" s="340">
        <v>12</v>
      </c>
      <c r="L134" s="82"/>
      <c r="M134" s="287"/>
      <c r="N134" s="103" t="s">
        <v>566</v>
      </c>
      <c r="O134" s="80"/>
      <c r="P134" s="70"/>
    </row>
    <row r="135" spans="1:16" ht="22.9" customHeight="1">
      <c r="A135" s="298" t="s">
        <v>1961</v>
      </c>
      <c r="B135" s="89" t="s">
        <v>1052</v>
      </c>
      <c r="C135" s="80" t="s">
        <v>41</v>
      </c>
      <c r="D135" s="80" t="s">
        <v>1962</v>
      </c>
      <c r="E135" s="68" t="s">
        <v>215</v>
      </c>
      <c r="F135" s="85" t="s">
        <v>791</v>
      </c>
      <c r="G135" s="85" t="s">
        <v>1963</v>
      </c>
      <c r="H135" s="109" t="s">
        <v>1891</v>
      </c>
      <c r="I135" s="109"/>
      <c r="J135" s="68">
        <v>6</v>
      </c>
      <c r="K135" s="68">
        <v>12</v>
      </c>
      <c r="L135" s="280" t="s">
        <v>1885</v>
      </c>
      <c r="M135" s="287"/>
      <c r="N135" s="103"/>
      <c r="O135" s="80"/>
      <c r="P135" s="70"/>
    </row>
    <row r="136" spans="1:16" ht="22.9" customHeight="1">
      <c r="A136" s="298" t="s">
        <v>3291</v>
      </c>
      <c r="B136" s="89" t="s">
        <v>1052</v>
      </c>
      <c r="C136" s="80" t="s">
        <v>41</v>
      </c>
      <c r="D136" s="80" t="s">
        <v>3205</v>
      </c>
      <c r="E136" s="68" t="s">
        <v>215</v>
      </c>
      <c r="F136" s="85" t="s">
        <v>3127</v>
      </c>
      <c r="G136" s="85" t="s">
        <v>3108</v>
      </c>
      <c r="H136" s="109" t="s">
        <v>3136</v>
      </c>
      <c r="I136" s="109"/>
      <c r="J136" s="68">
        <v>6</v>
      </c>
      <c r="K136" s="68">
        <v>12</v>
      </c>
      <c r="L136" s="280" t="s">
        <v>1885</v>
      </c>
      <c r="M136" s="287"/>
      <c r="N136" s="103"/>
      <c r="O136" s="80"/>
      <c r="P136" s="70"/>
    </row>
    <row r="137" spans="1:16" ht="22.9" customHeight="1">
      <c r="A137" s="298" t="s">
        <v>3706</v>
      </c>
      <c r="B137" s="89" t="s">
        <v>1052</v>
      </c>
      <c r="C137" s="80" t="s">
        <v>41</v>
      </c>
      <c r="D137" s="80" t="s">
        <v>3375</v>
      </c>
      <c r="E137" s="68" t="s">
        <v>3376</v>
      </c>
      <c r="F137" s="85" t="s">
        <v>3113</v>
      </c>
      <c r="G137" s="85" t="s">
        <v>446</v>
      </c>
      <c r="H137" s="109" t="s">
        <v>3335</v>
      </c>
      <c r="I137" s="109"/>
      <c r="J137" s="68">
        <v>6</v>
      </c>
      <c r="K137" s="68">
        <v>12</v>
      </c>
      <c r="L137" s="289"/>
      <c r="M137" s="287"/>
      <c r="N137" s="103"/>
      <c r="O137" s="80"/>
      <c r="P137" s="70"/>
    </row>
    <row r="138" spans="1:16" ht="22.9" customHeight="1">
      <c r="A138" s="298" t="s">
        <v>4380</v>
      </c>
      <c r="B138" s="89" t="s">
        <v>1052</v>
      </c>
      <c r="C138" s="80" t="s">
        <v>41</v>
      </c>
      <c r="D138" s="80" t="s">
        <v>4378</v>
      </c>
      <c r="E138" s="68"/>
      <c r="F138" s="85"/>
      <c r="G138" s="85"/>
      <c r="H138" s="109" t="s">
        <v>4379</v>
      </c>
      <c r="I138" s="109"/>
      <c r="J138" s="68">
        <v>6</v>
      </c>
      <c r="K138" s="68">
        <v>12</v>
      </c>
      <c r="L138" s="289"/>
      <c r="M138" s="287"/>
      <c r="N138" s="103"/>
      <c r="O138" s="80"/>
      <c r="P138" s="70"/>
    </row>
    <row r="139" spans="1:16" s="81" customFormat="1" ht="22.9" hidden="1" customHeight="1">
      <c r="A139" s="339" t="s">
        <v>236</v>
      </c>
      <c r="B139" s="364" t="s">
        <v>1052</v>
      </c>
      <c r="C139" s="335" t="s">
        <v>41</v>
      </c>
      <c r="D139" s="335" t="s">
        <v>567</v>
      </c>
      <c r="E139" s="340" t="s">
        <v>216</v>
      </c>
      <c r="F139" s="363" t="s">
        <v>791</v>
      </c>
      <c r="G139" s="363" t="s">
        <v>446</v>
      </c>
      <c r="H139" s="341" t="s">
        <v>818</v>
      </c>
      <c r="I139" s="341"/>
      <c r="J139" s="340">
        <v>6</v>
      </c>
      <c r="K139" s="340">
        <v>12</v>
      </c>
      <c r="L139" s="6"/>
      <c r="M139" s="288"/>
      <c r="N139" s="69" t="s">
        <v>211</v>
      </c>
      <c r="O139" s="8"/>
      <c r="P139" s="397"/>
    </row>
    <row r="140" spans="1:16" ht="22.9" hidden="1" customHeight="1">
      <c r="A140" s="339" t="s">
        <v>568</v>
      </c>
      <c r="B140" s="364" t="s">
        <v>1052</v>
      </c>
      <c r="C140" s="335" t="s">
        <v>41</v>
      </c>
      <c r="D140" s="335" t="s">
        <v>569</v>
      </c>
      <c r="E140" s="340" t="s">
        <v>216</v>
      </c>
      <c r="F140" s="363" t="s">
        <v>793</v>
      </c>
      <c r="G140" s="363" t="s">
        <v>848</v>
      </c>
      <c r="H140" s="341" t="s">
        <v>1787</v>
      </c>
      <c r="I140" s="341"/>
      <c r="J140" s="340">
        <v>6</v>
      </c>
      <c r="K140" s="340">
        <v>12</v>
      </c>
      <c r="L140" s="82"/>
      <c r="M140" s="287"/>
      <c r="N140" s="103" t="s">
        <v>571</v>
      </c>
      <c r="O140" s="80" t="s">
        <v>572</v>
      </c>
      <c r="P140" s="70"/>
    </row>
    <row r="141" spans="1:16" ht="22.9" customHeight="1">
      <c r="A141" s="298" t="s">
        <v>1964</v>
      </c>
      <c r="B141" s="89" t="s">
        <v>1052</v>
      </c>
      <c r="C141" s="80" t="s">
        <v>41</v>
      </c>
      <c r="D141" s="80" t="s">
        <v>1965</v>
      </c>
      <c r="E141" s="68" t="s">
        <v>216</v>
      </c>
      <c r="F141" s="85" t="s">
        <v>791</v>
      </c>
      <c r="G141" s="85" t="s">
        <v>1966</v>
      </c>
      <c r="H141" s="109" t="s">
        <v>1967</v>
      </c>
      <c r="I141" s="109"/>
      <c r="J141" s="68">
        <v>6</v>
      </c>
      <c r="K141" s="68">
        <v>12</v>
      </c>
      <c r="L141" s="280" t="s">
        <v>1885</v>
      </c>
      <c r="M141" s="287"/>
      <c r="N141" s="103"/>
      <c r="O141" s="80"/>
      <c r="P141" s="70"/>
    </row>
    <row r="142" spans="1:16" ht="22.9" customHeight="1">
      <c r="A142" s="298" t="s">
        <v>3292</v>
      </c>
      <c r="B142" s="89" t="s">
        <v>1052</v>
      </c>
      <c r="C142" s="80" t="s">
        <v>41</v>
      </c>
      <c r="D142" s="80" t="s">
        <v>3206</v>
      </c>
      <c r="E142" s="68" t="s">
        <v>216</v>
      </c>
      <c r="F142" s="85" t="s">
        <v>3127</v>
      </c>
      <c r="G142" s="85" t="s">
        <v>1966</v>
      </c>
      <c r="H142" s="109" t="s">
        <v>3137</v>
      </c>
      <c r="I142" s="109"/>
      <c r="J142" s="68">
        <v>6</v>
      </c>
      <c r="K142" s="68">
        <v>12</v>
      </c>
      <c r="L142" s="280" t="s">
        <v>1885</v>
      </c>
      <c r="M142" s="287"/>
      <c r="N142" s="103"/>
      <c r="O142" s="80"/>
      <c r="P142" s="70"/>
    </row>
    <row r="143" spans="1:16" ht="22.9" customHeight="1">
      <c r="A143" s="298" t="s">
        <v>3707</v>
      </c>
      <c r="B143" s="89" t="s">
        <v>1052</v>
      </c>
      <c r="C143" s="80" t="s">
        <v>41</v>
      </c>
      <c r="D143" s="80" t="s">
        <v>3378</v>
      </c>
      <c r="E143" s="68" t="s">
        <v>3377</v>
      </c>
      <c r="F143" s="85" t="s">
        <v>3113</v>
      </c>
      <c r="G143" s="85" t="s">
        <v>1966</v>
      </c>
      <c r="H143" s="109" t="s">
        <v>3379</v>
      </c>
      <c r="I143" s="109"/>
      <c r="J143" s="68">
        <v>6</v>
      </c>
      <c r="K143" s="68">
        <v>12</v>
      </c>
      <c r="L143" s="289"/>
      <c r="M143" s="287"/>
      <c r="N143" s="103"/>
      <c r="O143" s="80"/>
      <c r="P143" s="70"/>
    </row>
    <row r="144" spans="1:16" ht="22.9" customHeight="1">
      <c r="A144" s="298" t="s">
        <v>4382</v>
      </c>
      <c r="B144" s="89" t="s">
        <v>1052</v>
      </c>
      <c r="C144" s="80" t="s">
        <v>41</v>
      </c>
      <c r="D144" s="80" t="s">
        <v>4381</v>
      </c>
      <c r="E144" s="68"/>
      <c r="F144" s="85"/>
      <c r="G144" s="85"/>
      <c r="H144" s="109" t="s">
        <v>4379</v>
      </c>
      <c r="I144" s="109"/>
      <c r="J144" s="68">
        <v>6</v>
      </c>
      <c r="K144" s="68">
        <v>12</v>
      </c>
      <c r="L144" s="289"/>
      <c r="M144" s="287"/>
      <c r="N144" s="103"/>
      <c r="O144" s="80"/>
      <c r="P144" s="70"/>
    </row>
    <row r="145" spans="1:16" s="81" customFormat="1" ht="22.9" hidden="1" customHeight="1">
      <c r="A145" s="339" t="s">
        <v>237</v>
      </c>
      <c r="B145" s="364" t="s">
        <v>1052</v>
      </c>
      <c r="C145" s="335" t="s">
        <v>41</v>
      </c>
      <c r="D145" s="335" t="s">
        <v>573</v>
      </c>
      <c r="E145" s="340" t="s">
        <v>217</v>
      </c>
      <c r="F145" s="363" t="s">
        <v>791</v>
      </c>
      <c r="G145" s="363" t="s">
        <v>446</v>
      </c>
      <c r="H145" s="341" t="s">
        <v>849</v>
      </c>
      <c r="I145" s="341"/>
      <c r="J145" s="340">
        <v>6</v>
      </c>
      <c r="K145" s="340">
        <v>12</v>
      </c>
      <c r="L145" s="6"/>
      <c r="M145" s="288"/>
      <c r="N145" s="69" t="s">
        <v>212</v>
      </c>
      <c r="O145" s="8"/>
      <c r="P145" s="397"/>
    </row>
    <row r="146" spans="1:16" s="81" customFormat="1" ht="22.9" hidden="1" customHeight="1">
      <c r="A146" s="339" t="s">
        <v>574</v>
      </c>
      <c r="B146" s="364" t="s">
        <v>1052</v>
      </c>
      <c r="C146" s="335" t="s">
        <v>41</v>
      </c>
      <c r="D146" s="335" t="s">
        <v>575</v>
      </c>
      <c r="E146" s="340" t="s">
        <v>217</v>
      </c>
      <c r="F146" s="363" t="s">
        <v>793</v>
      </c>
      <c r="G146" s="363" t="s">
        <v>450</v>
      </c>
      <c r="H146" s="341" t="s">
        <v>850</v>
      </c>
      <c r="I146" s="341" t="s">
        <v>851</v>
      </c>
      <c r="J146" s="340">
        <v>6</v>
      </c>
      <c r="K146" s="340">
        <v>12</v>
      </c>
      <c r="L146" s="82"/>
      <c r="M146" s="288"/>
      <c r="N146" s="103" t="s">
        <v>576</v>
      </c>
      <c r="O146" s="80"/>
      <c r="P146" s="397"/>
    </row>
    <row r="147" spans="1:16" s="81" customFormat="1" ht="22.9" hidden="1" customHeight="1">
      <c r="A147" s="339" t="s">
        <v>577</v>
      </c>
      <c r="B147" s="364" t="s">
        <v>1052</v>
      </c>
      <c r="C147" s="335" t="s">
        <v>41</v>
      </c>
      <c r="D147" s="335" t="s">
        <v>578</v>
      </c>
      <c r="E147" s="340" t="s">
        <v>217</v>
      </c>
      <c r="F147" s="363" t="s">
        <v>793</v>
      </c>
      <c r="G147" s="363" t="s">
        <v>450</v>
      </c>
      <c r="H147" s="341" t="s">
        <v>772</v>
      </c>
      <c r="I147" s="341" t="s">
        <v>852</v>
      </c>
      <c r="J147" s="340">
        <v>6</v>
      </c>
      <c r="K147" s="340">
        <v>12</v>
      </c>
      <c r="L147" s="82"/>
      <c r="M147" s="288"/>
      <c r="N147" s="103" t="s">
        <v>579</v>
      </c>
      <c r="O147" s="80"/>
      <c r="P147" s="397"/>
    </row>
    <row r="148" spans="1:16" s="81" customFormat="1" ht="22.9" customHeight="1">
      <c r="A148" s="298" t="s">
        <v>1968</v>
      </c>
      <c r="B148" s="89" t="s">
        <v>1052</v>
      </c>
      <c r="C148" s="80" t="s">
        <v>41</v>
      </c>
      <c r="D148" s="80" t="s">
        <v>1969</v>
      </c>
      <c r="E148" s="68" t="s">
        <v>217</v>
      </c>
      <c r="F148" s="85" t="s">
        <v>791</v>
      </c>
      <c r="G148" s="85" t="s">
        <v>662</v>
      </c>
      <c r="H148" s="109" t="s">
        <v>1970</v>
      </c>
      <c r="I148" s="109" t="s">
        <v>1971</v>
      </c>
      <c r="J148" s="68">
        <v>6</v>
      </c>
      <c r="K148" s="68">
        <v>12</v>
      </c>
      <c r="L148" s="280" t="s">
        <v>1885</v>
      </c>
      <c r="M148" s="288"/>
      <c r="N148" s="103"/>
      <c r="O148" s="80"/>
      <c r="P148" s="397"/>
    </row>
    <row r="149" spans="1:16" s="81" customFormat="1" ht="22.9" customHeight="1">
      <c r="A149" s="298" t="s">
        <v>3293</v>
      </c>
      <c r="B149" s="89" t="s">
        <v>1052</v>
      </c>
      <c r="C149" s="80" t="s">
        <v>41</v>
      </c>
      <c r="D149" s="80" t="s">
        <v>3207</v>
      </c>
      <c r="E149" s="68" t="s">
        <v>217</v>
      </c>
      <c r="F149" s="85" t="s">
        <v>3127</v>
      </c>
      <c r="G149" s="85" t="s">
        <v>3108</v>
      </c>
      <c r="H149" s="109" t="s">
        <v>3138</v>
      </c>
      <c r="I149" s="109"/>
      <c r="J149" s="68">
        <v>6</v>
      </c>
      <c r="K149" s="68">
        <v>12</v>
      </c>
      <c r="L149" s="280" t="s">
        <v>1885</v>
      </c>
      <c r="M149" s="288"/>
      <c r="N149" s="103"/>
      <c r="O149" s="80"/>
      <c r="P149" s="397"/>
    </row>
    <row r="150" spans="1:16" s="81" customFormat="1" ht="22.9" customHeight="1">
      <c r="A150" s="298" t="s">
        <v>3709</v>
      </c>
      <c r="B150" s="89" t="s">
        <v>1052</v>
      </c>
      <c r="C150" s="80" t="s">
        <v>41</v>
      </c>
      <c r="D150" s="80" t="s">
        <v>3381</v>
      </c>
      <c r="E150" s="68" t="s">
        <v>3380</v>
      </c>
      <c r="F150" s="85" t="s">
        <v>3113</v>
      </c>
      <c r="G150" s="85" t="s">
        <v>446</v>
      </c>
      <c r="H150" s="109" t="s">
        <v>3708</v>
      </c>
      <c r="I150" s="109"/>
      <c r="J150" s="68">
        <v>6</v>
      </c>
      <c r="K150" s="68">
        <v>12</v>
      </c>
      <c r="L150" s="289"/>
      <c r="M150" s="288"/>
      <c r="N150" s="103"/>
      <c r="O150" s="80"/>
      <c r="P150" s="397"/>
    </row>
    <row r="151" spans="1:16" s="81" customFormat="1" ht="22.9" customHeight="1">
      <c r="A151" s="298" t="s">
        <v>4385</v>
      </c>
      <c r="B151" s="89" t="s">
        <v>1052</v>
      </c>
      <c r="C151" s="80" t="s">
        <v>41</v>
      </c>
      <c r="D151" s="80" t="s">
        <v>4383</v>
      </c>
      <c r="E151" s="68"/>
      <c r="F151" s="85"/>
      <c r="G151" s="85"/>
      <c r="H151" s="109" t="s">
        <v>4384</v>
      </c>
      <c r="I151" s="109"/>
      <c r="J151" s="68">
        <v>6</v>
      </c>
      <c r="K151" s="68">
        <v>12</v>
      </c>
      <c r="L151" s="289"/>
      <c r="M151" s="288"/>
      <c r="N151" s="103"/>
      <c r="O151" s="80"/>
      <c r="P151" s="397"/>
    </row>
    <row r="152" spans="1:16" ht="22.9" hidden="1" customHeight="1">
      <c r="A152" s="339" t="s">
        <v>580</v>
      </c>
      <c r="B152" s="364" t="s">
        <v>1052</v>
      </c>
      <c r="C152" s="335" t="s">
        <v>42</v>
      </c>
      <c r="D152" s="335" t="s">
        <v>581</v>
      </c>
      <c r="E152" s="363" t="s">
        <v>218</v>
      </c>
      <c r="F152" s="363" t="s">
        <v>804</v>
      </c>
      <c r="G152" s="363" t="s">
        <v>446</v>
      </c>
      <c r="H152" s="341">
        <v>43779</v>
      </c>
      <c r="I152" s="341"/>
      <c r="J152" s="340">
        <v>3</v>
      </c>
      <c r="K152" s="340">
        <v>12</v>
      </c>
      <c r="L152" s="82"/>
      <c r="M152" s="287"/>
      <c r="N152" s="103" t="s">
        <v>582</v>
      </c>
      <c r="O152" s="80"/>
      <c r="P152" s="70"/>
    </row>
    <row r="153" spans="1:16" ht="22.9" hidden="1" customHeight="1">
      <c r="A153" s="339" t="s">
        <v>1972</v>
      </c>
      <c r="B153" s="364" t="s">
        <v>1052</v>
      </c>
      <c r="C153" s="335" t="s">
        <v>42</v>
      </c>
      <c r="D153" s="335" t="s">
        <v>583</v>
      </c>
      <c r="E153" s="363" t="s">
        <v>218</v>
      </c>
      <c r="F153" s="363" t="s">
        <v>793</v>
      </c>
      <c r="G153" s="363" t="s">
        <v>450</v>
      </c>
      <c r="H153" s="341" t="s">
        <v>584</v>
      </c>
      <c r="I153" s="341" t="s">
        <v>584</v>
      </c>
      <c r="J153" s="340">
        <v>3</v>
      </c>
      <c r="K153" s="340">
        <v>12</v>
      </c>
      <c r="L153" s="82"/>
      <c r="M153" s="287"/>
      <c r="N153" s="103"/>
      <c r="O153" s="80" t="s">
        <v>585</v>
      </c>
      <c r="P153" s="70"/>
    </row>
    <row r="154" spans="1:16" ht="22.9" hidden="1" customHeight="1">
      <c r="A154" s="339" t="s">
        <v>1973</v>
      </c>
      <c r="B154" s="364" t="s">
        <v>1052</v>
      </c>
      <c r="C154" s="335" t="s">
        <v>42</v>
      </c>
      <c r="D154" s="335" t="s">
        <v>1974</v>
      </c>
      <c r="E154" s="363" t="s">
        <v>218</v>
      </c>
      <c r="F154" s="363" t="s">
        <v>1975</v>
      </c>
      <c r="G154" s="363" t="s">
        <v>450</v>
      </c>
      <c r="H154" s="341" t="s">
        <v>1976</v>
      </c>
      <c r="I154" s="341" t="s">
        <v>1977</v>
      </c>
      <c r="J154" s="340">
        <v>3</v>
      </c>
      <c r="K154" s="340">
        <v>12</v>
      </c>
      <c r="L154" s="280" t="s">
        <v>1885</v>
      </c>
      <c r="M154" s="287"/>
      <c r="N154" s="103"/>
      <c r="O154" s="80"/>
      <c r="P154" s="70"/>
    </row>
    <row r="155" spans="1:16" ht="22.9" customHeight="1">
      <c r="A155" s="298" t="s">
        <v>3294</v>
      </c>
      <c r="B155" s="89" t="s">
        <v>1052</v>
      </c>
      <c r="C155" s="80" t="s">
        <v>42</v>
      </c>
      <c r="D155" s="80" t="s">
        <v>3208</v>
      </c>
      <c r="E155" s="85" t="s">
        <v>3175</v>
      </c>
      <c r="F155" s="85" t="s">
        <v>3172</v>
      </c>
      <c r="G155" s="85" t="s">
        <v>3173</v>
      </c>
      <c r="H155" s="109">
        <v>44871</v>
      </c>
      <c r="I155" s="109"/>
      <c r="J155" s="68">
        <v>3</v>
      </c>
      <c r="K155" s="68">
        <v>12</v>
      </c>
      <c r="L155" s="280" t="s">
        <v>1885</v>
      </c>
      <c r="M155" s="287"/>
      <c r="N155" s="103"/>
      <c r="O155" s="80"/>
      <c r="P155" s="70"/>
    </row>
    <row r="156" spans="1:16" ht="22.9" customHeight="1">
      <c r="A156" s="298" t="s">
        <v>3710</v>
      </c>
      <c r="B156" s="89" t="s">
        <v>1052</v>
      </c>
      <c r="C156" s="80" t="s">
        <v>42</v>
      </c>
      <c r="D156" s="80" t="s">
        <v>3383</v>
      </c>
      <c r="E156" s="85" t="s">
        <v>3382</v>
      </c>
      <c r="F156" s="85" t="s">
        <v>791</v>
      </c>
      <c r="G156" s="85" t="s">
        <v>446</v>
      </c>
      <c r="H156" s="109">
        <v>45242</v>
      </c>
      <c r="I156" s="109"/>
      <c r="J156" s="68">
        <v>3</v>
      </c>
      <c r="K156" s="68">
        <v>12</v>
      </c>
      <c r="L156" s="289"/>
      <c r="M156" s="287"/>
      <c r="N156" s="103"/>
      <c r="O156" s="80"/>
      <c r="P156" s="70"/>
    </row>
    <row r="157" spans="1:16" ht="22.9" customHeight="1">
      <c r="A157" s="298" t="s">
        <v>4387</v>
      </c>
      <c r="B157" s="89" t="s">
        <v>1052</v>
      </c>
      <c r="C157" s="80" t="s">
        <v>42</v>
      </c>
      <c r="D157" s="80" t="s">
        <v>4386</v>
      </c>
      <c r="E157" s="68"/>
      <c r="F157" s="85"/>
      <c r="G157" s="85"/>
      <c r="H157" s="109">
        <v>45591</v>
      </c>
      <c r="I157" s="109"/>
      <c r="J157" s="68">
        <v>3</v>
      </c>
      <c r="K157" s="68">
        <v>12</v>
      </c>
      <c r="L157" s="289"/>
      <c r="M157" s="287"/>
      <c r="N157" s="103"/>
      <c r="O157" s="80"/>
      <c r="P157" s="70"/>
    </row>
    <row r="158" spans="1:16" s="81" customFormat="1" ht="22.9" hidden="1" customHeight="1">
      <c r="A158" s="339" t="s">
        <v>1978</v>
      </c>
      <c r="B158" s="364" t="s">
        <v>1052</v>
      </c>
      <c r="C158" s="335" t="s">
        <v>42</v>
      </c>
      <c r="D158" s="365" t="s">
        <v>854</v>
      </c>
      <c r="E158" s="340" t="s">
        <v>853</v>
      </c>
      <c r="F158" s="363" t="s">
        <v>804</v>
      </c>
      <c r="G158" s="363" t="s">
        <v>446</v>
      </c>
      <c r="H158" s="341">
        <v>43786</v>
      </c>
      <c r="I158" s="341"/>
      <c r="J158" s="340">
        <v>3</v>
      </c>
      <c r="K158" s="340">
        <v>12</v>
      </c>
      <c r="L158" s="82"/>
      <c r="M158" s="288"/>
      <c r="N158" s="103"/>
      <c r="O158" s="80"/>
      <c r="P158" s="397"/>
    </row>
    <row r="159" spans="1:16" ht="22.9" hidden="1" customHeight="1">
      <c r="A159" s="339"/>
      <c r="B159" s="364" t="s">
        <v>1052</v>
      </c>
      <c r="C159" s="73" t="s">
        <v>42</v>
      </c>
      <c r="D159" s="365" t="s">
        <v>855</v>
      </c>
      <c r="E159" s="74" t="s">
        <v>853</v>
      </c>
      <c r="F159" s="112" t="s">
        <v>804</v>
      </c>
      <c r="G159" s="112" t="s">
        <v>460</v>
      </c>
      <c r="H159" s="341">
        <v>44143</v>
      </c>
      <c r="I159" s="341"/>
      <c r="J159" s="340" t="s">
        <v>460</v>
      </c>
      <c r="K159" s="340" t="s">
        <v>460</v>
      </c>
      <c r="L159" s="111"/>
      <c r="M159" s="287"/>
      <c r="N159" s="103"/>
      <c r="O159" s="80"/>
      <c r="P159" s="70"/>
    </row>
    <row r="160" spans="1:16" ht="22.9" hidden="1" customHeight="1">
      <c r="A160" s="339" t="s">
        <v>1979</v>
      </c>
      <c r="B160" s="364" t="s">
        <v>1052</v>
      </c>
      <c r="C160" s="335" t="s">
        <v>42</v>
      </c>
      <c r="D160" s="365" t="s">
        <v>1980</v>
      </c>
      <c r="E160" s="340" t="s">
        <v>853</v>
      </c>
      <c r="F160" s="363" t="s">
        <v>804</v>
      </c>
      <c r="G160" s="363" t="s">
        <v>450</v>
      </c>
      <c r="H160" s="341">
        <v>44507</v>
      </c>
      <c r="I160" s="341" t="s">
        <v>1981</v>
      </c>
      <c r="J160" s="340">
        <v>3</v>
      </c>
      <c r="K160" s="340">
        <v>12</v>
      </c>
      <c r="L160" s="280" t="s">
        <v>1885</v>
      </c>
      <c r="M160" s="287"/>
      <c r="N160" s="103"/>
      <c r="O160" s="80"/>
      <c r="P160" s="70"/>
    </row>
    <row r="161" spans="1:16" ht="22.9" customHeight="1">
      <c r="A161" s="298" t="s">
        <v>3295</v>
      </c>
      <c r="B161" s="89" t="s">
        <v>1052</v>
      </c>
      <c r="C161" s="80" t="s">
        <v>42</v>
      </c>
      <c r="D161" s="104" t="s">
        <v>3209</v>
      </c>
      <c r="E161" s="68" t="s">
        <v>853</v>
      </c>
      <c r="F161" s="85" t="s">
        <v>3172</v>
      </c>
      <c r="G161" s="85" t="s">
        <v>3174</v>
      </c>
      <c r="H161" s="109">
        <v>44871</v>
      </c>
      <c r="I161" s="109"/>
      <c r="J161" s="68">
        <v>3</v>
      </c>
      <c r="K161" s="68">
        <v>12</v>
      </c>
      <c r="L161" s="280" t="s">
        <v>1885</v>
      </c>
      <c r="M161" s="287"/>
      <c r="N161" s="103"/>
      <c r="O161" s="80"/>
      <c r="P161" s="70"/>
    </row>
    <row r="162" spans="1:16" ht="22.9" customHeight="1">
      <c r="A162" s="298" t="s">
        <v>3711</v>
      </c>
      <c r="B162" s="89" t="s">
        <v>1052</v>
      </c>
      <c r="C162" s="80" t="s">
        <v>42</v>
      </c>
      <c r="D162" s="104" t="s">
        <v>3385</v>
      </c>
      <c r="E162" s="68" t="s">
        <v>3384</v>
      </c>
      <c r="F162" s="85" t="s">
        <v>791</v>
      </c>
      <c r="G162" s="85" t="s">
        <v>464</v>
      </c>
      <c r="H162" s="109">
        <v>45256</v>
      </c>
      <c r="I162" s="109"/>
      <c r="J162" s="68">
        <v>3</v>
      </c>
      <c r="K162" s="68">
        <v>12</v>
      </c>
      <c r="L162" s="289"/>
      <c r="M162" s="287"/>
      <c r="N162" s="103"/>
      <c r="O162" s="80"/>
      <c r="P162" s="70"/>
    </row>
    <row r="163" spans="1:16" ht="22.9" customHeight="1">
      <c r="A163" s="298" t="s">
        <v>4389</v>
      </c>
      <c r="B163" s="89" t="s">
        <v>1052</v>
      </c>
      <c r="C163" s="80" t="s">
        <v>42</v>
      </c>
      <c r="D163" s="104" t="s">
        <v>4388</v>
      </c>
      <c r="E163" s="68"/>
      <c r="F163" s="85"/>
      <c r="G163" s="85"/>
      <c r="H163" s="109">
        <v>45627</v>
      </c>
      <c r="I163" s="109"/>
      <c r="J163" s="68">
        <v>3</v>
      </c>
      <c r="K163" s="68">
        <v>12</v>
      </c>
      <c r="L163" s="289"/>
      <c r="M163" s="287"/>
      <c r="N163" s="103"/>
      <c r="O163" s="80"/>
      <c r="P163" s="70"/>
    </row>
    <row r="164" spans="1:16" s="81" customFormat="1" ht="22.9" hidden="1" customHeight="1">
      <c r="A164" s="339" t="s">
        <v>238</v>
      </c>
      <c r="B164" s="364" t="s">
        <v>1052</v>
      </c>
      <c r="C164" s="335" t="s">
        <v>41</v>
      </c>
      <c r="D164" s="335" t="s">
        <v>586</v>
      </c>
      <c r="E164" s="340" t="s">
        <v>219</v>
      </c>
      <c r="F164" s="363" t="s">
        <v>791</v>
      </c>
      <c r="G164" s="363" t="s">
        <v>446</v>
      </c>
      <c r="H164" s="341" t="s">
        <v>856</v>
      </c>
      <c r="I164" s="341"/>
      <c r="J164" s="340">
        <v>6</v>
      </c>
      <c r="K164" s="340">
        <v>12</v>
      </c>
      <c r="L164" s="6"/>
      <c r="M164" s="296"/>
      <c r="N164" s="69" t="s">
        <v>176</v>
      </c>
      <c r="O164" s="8"/>
      <c r="P164" s="114"/>
    </row>
    <row r="165" spans="1:16" ht="22.9" hidden="1" customHeight="1">
      <c r="A165" s="339" t="s">
        <v>587</v>
      </c>
      <c r="B165" s="364" t="s">
        <v>1052</v>
      </c>
      <c r="C165" s="335" t="s">
        <v>41</v>
      </c>
      <c r="D165" s="335" t="s">
        <v>588</v>
      </c>
      <c r="E165" s="340" t="s">
        <v>219</v>
      </c>
      <c r="F165" s="363" t="s">
        <v>791</v>
      </c>
      <c r="G165" s="363" t="s">
        <v>446</v>
      </c>
      <c r="H165" s="341" t="s">
        <v>857</v>
      </c>
      <c r="I165" s="341"/>
      <c r="J165" s="340">
        <v>6</v>
      </c>
      <c r="K165" s="340">
        <v>12</v>
      </c>
      <c r="L165" s="82"/>
      <c r="M165" s="287"/>
      <c r="N165" s="103" t="s">
        <v>589</v>
      </c>
      <c r="O165" s="80"/>
      <c r="P165" s="70"/>
    </row>
    <row r="166" spans="1:16" ht="22.9" hidden="1" customHeight="1">
      <c r="A166" s="339" t="s">
        <v>590</v>
      </c>
      <c r="B166" s="364" t="s">
        <v>1052</v>
      </c>
      <c r="C166" s="335" t="s">
        <v>41</v>
      </c>
      <c r="D166" s="335" t="s">
        <v>591</v>
      </c>
      <c r="E166" s="340" t="s">
        <v>219</v>
      </c>
      <c r="F166" s="363" t="s">
        <v>793</v>
      </c>
      <c r="G166" s="363" t="s">
        <v>450</v>
      </c>
      <c r="H166" s="341" t="s">
        <v>773</v>
      </c>
      <c r="I166" s="366" t="s">
        <v>858</v>
      </c>
      <c r="J166" s="340">
        <v>6</v>
      </c>
      <c r="K166" s="340">
        <v>12</v>
      </c>
      <c r="L166" s="82"/>
      <c r="M166" s="287"/>
      <c r="N166" s="103" t="s">
        <v>592</v>
      </c>
      <c r="O166" s="80"/>
      <c r="P166" s="70"/>
    </row>
    <row r="167" spans="1:16" s="81" customFormat="1" ht="22.9" customHeight="1">
      <c r="A167" s="298" t="s">
        <v>1982</v>
      </c>
      <c r="B167" s="89" t="s">
        <v>1052</v>
      </c>
      <c r="C167" s="80" t="s">
        <v>41</v>
      </c>
      <c r="D167" s="80" t="s">
        <v>1983</v>
      </c>
      <c r="E167" s="68" t="s">
        <v>219</v>
      </c>
      <c r="F167" s="85" t="s">
        <v>791</v>
      </c>
      <c r="G167" s="85" t="s">
        <v>450</v>
      </c>
      <c r="H167" s="109" t="s">
        <v>1984</v>
      </c>
      <c r="I167" s="109" t="s">
        <v>1985</v>
      </c>
      <c r="J167" s="68">
        <v>6</v>
      </c>
      <c r="K167" s="68">
        <v>12</v>
      </c>
      <c r="L167" s="280" t="s">
        <v>1885</v>
      </c>
      <c r="M167" s="297"/>
      <c r="N167" s="103"/>
      <c r="O167" s="80"/>
    </row>
    <row r="168" spans="1:16" s="81" customFormat="1" ht="22.9" customHeight="1">
      <c r="A168" s="298" t="s">
        <v>3296</v>
      </c>
      <c r="B168" s="89" t="s">
        <v>1052</v>
      </c>
      <c r="C168" s="80" t="s">
        <v>41</v>
      </c>
      <c r="D168" s="80" t="s">
        <v>3210</v>
      </c>
      <c r="E168" s="68" t="s">
        <v>219</v>
      </c>
      <c r="F168" s="85" t="s">
        <v>3127</v>
      </c>
      <c r="G168" s="85" t="s">
        <v>450</v>
      </c>
      <c r="H168" s="109" t="s">
        <v>3139</v>
      </c>
      <c r="I168" s="109" t="s">
        <v>3140</v>
      </c>
      <c r="J168" s="68">
        <v>6</v>
      </c>
      <c r="K168" s="68">
        <v>12</v>
      </c>
      <c r="L168" s="280" t="s">
        <v>1885</v>
      </c>
      <c r="M168" s="297"/>
      <c r="N168" s="103"/>
      <c r="O168" s="80"/>
    </row>
    <row r="169" spans="1:16" s="81" customFormat="1" ht="22.9" customHeight="1">
      <c r="A169" s="298" t="s">
        <v>3712</v>
      </c>
      <c r="B169" s="89" t="s">
        <v>1052</v>
      </c>
      <c r="C169" s="80" t="s">
        <v>41</v>
      </c>
      <c r="D169" s="80" t="s">
        <v>3387</v>
      </c>
      <c r="E169" s="68" t="s">
        <v>3386</v>
      </c>
      <c r="F169" s="85" t="s">
        <v>3113</v>
      </c>
      <c r="G169" s="85" t="s">
        <v>450</v>
      </c>
      <c r="H169" s="109" t="s">
        <v>3388</v>
      </c>
      <c r="I169" s="109" t="s">
        <v>3389</v>
      </c>
      <c r="J169" s="68">
        <v>6</v>
      </c>
      <c r="K169" s="68">
        <v>12</v>
      </c>
      <c r="L169" s="289"/>
      <c r="M169" s="297"/>
      <c r="N169" s="103"/>
      <c r="O169" s="80"/>
    </row>
    <row r="170" spans="1:16" s="81" customFormat="1" ht="22.9" customHeight="1">
      <c r="A170" s="298" t="s">
        <v>4480</v>
      </c>
      <c r="B170" s="89" t="s">
        <v>1052</v>
      </c>
      <c r="C170" s="80" t="s">
        <v>41</v>
      </c>
      <c r="D170" s="80" t="s">
        <v>4390</v>
      </c>
      <c r="E170" s="68"/>
      <c r="F170" s="85"/>
      <c r="G170" s="85"/>
      <c r="H170" s="109" t="s">
        <v>4391</v>
      </c>
      <c r="I170" s="109"/>
      <c r="J170" s="68">
        <v>6</v>
      </c>
      <c r="K170" s="68">
        <v>12</v>
      </c>
      <c r="L170" s="289"/>
      <c r="M170" s="297"/>
      <c r="N170" s="103"/>
      <c r="O170" s="80"/>
    </row>
    <row r="171" spans="1:16" ht="22.9" hidden="1" customHeight="1">
      <c r="A171" s="339" t="s">
        <v>593</v>
      </c>
      <c r="B171" s="364" t="s">
        <v>1052</v>
      </c>
      <c r="C171" s="335" t="s">
        <v>42</v>
      </c>
      <c r="D171" s="335" t="s">
        <v>594</v>
      </c>
      <c r="E171" s="363" t="s">
        <v>220</v>
      </c>
      <c r="F171" s="363" t="s">
        <v>791</v>
      </c>
      <c r="G171" s="363" t="s">
        <v>446</v>
      </c>
      <c r="H171" s="341" t="s">
        <v>859</v>
      </c>
      <c r="I171" s="341"/>
      <c r="J171" s="340">
        <v>6</v>
      </c>
      <c r="K171" s="340">
        <v>12</v>
      </c>
      <c r="L171" s="82"/>
      <c r="M171" s="287"/>
      <c r="N171" s="83">
        <v>201911090</v>
      </c>
      <c r="O171" s="80"/>
      <c r="P171" s="70"/>
    </row>
    <row r="172" spans="1:16" ht="22.9" hidden="1" customHeight="1">
      <c r="A172" s="339" t="s">
        <v>595</v>
      </c>
      <c r="B172" s="364" t="s">
        <v>1052</v>
      </c>
      <c r="C172" s="335" t="s">
        <v>42</v>
      </c>
      <c r="D172" s="335" t="s">
        <v>596</v>
      </c>
      <c r="E172" s="363" t="s">
        <v>220</v>
      </c>
      <c r="F172" s="363" t="s">
        <v>793</v>
      </c>
      <c r="G172" s="363" t="s">
        <v>450</v>
      </c>
      <c r="H172" s="366" t="s">
        <v>597</v>
      </c>
      <c r="I172" s="366" t="s">
        <v>860</v>
      </c>
      <c r="J172" s="340">
        <v>6</v>
      </c>
      <c r="K172" s="340">
        <v>12</v>
      </c>
      <c r="L172" s="82"/>
      <c r="M172" s="287"/>
      <c r="N172" s="83">
        <v>202012070</v>
      </c>
      <c r="O172" s="80"/>
      <c r="P172" s="70"/>
    </row>
    <row r="173" spans="1:16" s="81" customFormat="1" ht="22.9" hidden="1" customHeight="1">
      <c r="A173" s="339" t="s">
        <v>1986</v>
      </c>
      <c r="B173" s="364" t="s">
        <v>1052</v>
      </c>
      <c r="C173" s="335" t="s">
        <v>42</v>
      </c>
      <c r="D173" s="335" t="s">
        <v>1987</v>
      </c>
      <c r="E173" s="363" t="s">
        <v>220</v>
      </c>
      <c r="F173" s="363" t="s">
        <v>791</v>
      </c>
      <c r="G173" s="363" t="s">
        <v>450</v>
      </c>
      <c r="H173" s="366" t="s">
        <v>1943</v>
      </c>
      <c r="I173" s="366" t="s">
        <v>1988</v>
      </c>
      <c r="J173" s="340">
        <v>6</v>
      </c>
      <c r="K173" s="340">
        <v>12</v>
      </c>
      <c r="L173" s="280" t="s">
        <v>1885</v>
      </c>
      <c r="M173" s="296"/>
      <c r="N173" s="83"/>
      <c r="O173" s="80"/>
    </row>
    <row r="174" spans="1:16" s="81" customFormat="1" ht="22.9" customHeight="1">
      <c r="A174" s="298" t="s">
        <v>3713</v>
      </c>
      <c r="B174" s="89" t="s">
        <v>1052</v>
      </c>
      <c r="C174" s="80" t="s">
        <v>42</v>
      </c>
      <c r="D174" s="80" t="s">
        <v>3392</v>
      </c>
      <c r="E174" s="85" t="s">
        <v>3390</v>
      </c>
      <c r="F174" s="85" t="s">
        <v>802</v>
      </c>
      <c r="G174" s="85" t="s">
        <v>450</v>
      </c>
      <c r="H174" s="113" t="s">
        <v>3391</v>
      </c>
      <c r="I174" s="113"/>
      <c r="J174" s="68">
        <v>6</v>
      </c>
      <c r="K174" s="68">
        <v>12</v>
      </c>
      <c r="L174" s="289"/>
      <c r="M174" s="296"/>
      <c r="N174" s="83"/>
      <c r="O174" s="80"/>
    </row>
    <row r="175" spans="1:16" s="81" customFormat="1" ht="22.9" customHeight="1">
      <c r="A175" s="298" t="s">
        <v>3714</v>
      </c>
      <c r="B175" s="89" t="s">
        <v>1052</v>
      </c>
      <c r="C175" s="80" t="s">
        <v>42</v>
      </c>
      <c r="D175" s="80" t="s">
        <v>3394</v>
      </c>
      <c r="E175" s="85" t="s">
        <v>3393</v>
      </c>
      <c r="F175" s="85" t="s">
        <v>834</v>
      </c>
      <c r="G175" s="85" t="s">
        <v>450</v>
      </c>
      <c r="H175" s="113" t="s">
        <v>3395</v>
      </c>
      <c r="I175" s="113"/>
      <c r="J175" s="68">
        <v>6</v>
      </c>
      <c r="K175" s="68">
        <v>12</v>
      </c>
      <c r="L175" s="289"/>
      <c r="M175" s="296"/>
      <c r="N175" s="83"/>
      <c r="O175" s="80"/>
    </row>
    <row r="176" spans="1:16" s="81" customFormat="1" ht="22.9" customHeight="1">
      <c r="A176" s="298" t="s">
        <v>4394</v>
      </c>
      <c r="B176" s="89" t="s">
        <v>1052</v>
      </c>
      <c r="C176" s="80" t="s">
        <v>42</v>
      </c>
      <c r="D176" s="80" t="s">
        <v>4392</v>
      </c>
      <c r="E176" s="68"/>
      <c r="F176" s="85"/>
      <c r="G176" s="85"/>
      <c r="H176" s="109" t="s">
        <v>4393</v>
      </c>
      <c r="I176" s="109"/>
      <c r="J176" s="68">
        <v>6</v>
      </c>
      <c r="K176" s="68">
        <v>12</v>
      </c>
      <c r="L176" s="289"/>
      <c r="M176" s="296"/>
      <c r="N176" s="83"/>
      <c r="O176" s="80"/>
    </row>
    <row r="177" spans="1:16" ht="22.9" hidden="1" customHeight="1">
      <c r="A177" s="339" t="s">
        <v>239</v>
      </c>
      <c r="B177" s="364" t="s">
        <v>1052</v>
      </c>
      <c r="C177" s="335" t="s">
        <v>42</v>
      </c>
      <c r="D177" s="335" t="s">
        <v>598</v>
      </c>
      <c r="E177" s="340" t="s">
        <v>221</v>
      </c>
      <c r="F177" s="363" t="s">
        <v>791</v>
      </c>
      <c r="G177" s="363" t="s">
        <v>446</v>
      </c>
      <c r="H177" s="341" t="s">
        <v>829</v>
      </c>
      <c r="I177" s="341"/>
      <c r="J177" s="340">
        <v>6</v>
      </c>
      <c r="K177" s="340">
        <v>12</v>
      </c>
      <c r="L177" s="6"/>
      <c r="M177" s="287"/>
      <c r="N177" s="69" t="s">
        <v>198</v>
      </c>
      <c r="O177" s="8"/>
      <c r="P177" s="70"/>
    </row>
    <row r="178" spans="1:16" ht="22.9" hidden="1" customHeight="1">
      <c r="A178" s="339"/>
      <c r="B178" s="364" t="s">
        <v>1052</v>
      </c>
      <c r="C178" s="73" t="s">
        <v>42</v>
      </c>
      <c r="D178" s="335" t="s">
        <v>599</v>
      </c>
      <c r="E178" s="74" t="s">
        <v>221</v>
      </c>
      <c r="F178" s="112" t="s">
        <v>791</v>
      </c>
      <c r="G178" s="112" t="s">
        <v>460</v>
      </c>
      <c r="H178" s="341" t="s">
        <v>774</v>
      </c>
      <c r="I178" s="341"/>
      <c r="J178" s="340" t="s">
        <v>460</v>
      </c>
      <c r="K178" s="340" t="s">
        <v>460</v>
      </c>
      <c r="L178" s="111"/>
      <c r="M178" s="287"/>
      <c r="N178" s="73" t="s">
        <v>460</v>
      </c>
      <c r="O178" s="80" t="s">
        <v>600</v>
      </c>
      <c r="P178" s="70"/>
    </row>
    <row r="179" spans="1:16" ht="22.9" customHeight="1">
      <c r="A179" s="298" t="s">
        <v>3297</v>
      </c>
      <c r="B179" s="89" t="s">
        <v>1052</v>
      </c>
      <c r="C179" s="80" t="s">
        <v>42</v>
      </c>
      <c r="D179" s="80" t="s">
        <v>3211</v>
      </c>
      <c r="E179" s="68" t="s">
        <v>221</v>
      </c>
      <c r="F179" s="85" t="s">
        <v>3127</v>
      </c>
      <c r="G179" s="85" t="s">
        <v>3122</v>
      </c>
      <c r="H179" s="109" t="s">
        <v>3141</v>
      </c>
      <c r="I179" s="109"/>
      <c r="J179" s="68">
        <v>6</v>
      </c>
      <c r="K179" s="68">
        <v>12</v>
      </c>
      <c r="L179" s="280"/>
      <c r="M179" s="287"/>
      <c r="N179" s="73"/>
      <c r="O179" s="80"/>
      <c r="P179" s="70"/>
    </row>
    <row r="180" spans="1:16" ht="22.9" customHeight="1">
      <c r="A180" s="298" t="s">
        <v>3715</v>
      </c>
      <c r="B180" s="89" t="s">
        <v>1052</v>
      </c>
      <c r="C180" s="80" t="s">
        <v>42</v>
      </c>
      <c r="D180" s="80" t="s">
        <v>3397</v>
      </c>
      <c r="E180" s="68" t="s">
        <v>3396</v>
      </c>
      <c r="F180" s="85" t="s">
        <v>3113</v>
      </c>
      <c r="G180" s="85" t="s">
        <v>479</v>
      </c>
      <c r="H180" s="109" t="s">
        <v>3398</v>
      </c>
      <c r="I180" s="109"/>
      <c r="J180" s="68">
        <v>6</v>
      </c>
      <c r="K180" s="68">
        <v>12</v>
      </c>
      <c r="L180" s="289"/>
      <c r="M180" s="287"/>
      <c r="N180" s="73"/>
      <c r="O180" s="80"/>
      <c r="P180" s="70"/>
    </row>
    <row r="181" spans="1:16" ht="22.9" customHeight="1">
      <c r="A181" s="298" t="s">
        <v>4397</v>
      </c>
      <c r="B181" s="89" t="s">
        <v>1052</v>
      </c>
      <c r="C181" s="80" t="s">
        <v>42</v>
      </c>
      <c r="D181" s="80" t="s">
        <v>4395</v>
      </c>
      <c r="E181" s="68"/>
      <c r="F181" s="85"/>
      <c r="G181" s="85"/>
      <c r="H181" s="109" t="s">
        <v>4396</v>
      </c>
      <c r="I181" s="109"/>
      <c r="J181" s="68">
        <v>6</v>
      </c>
      <c r="K181" s="68">
        <v>12</v>
      </c>
      <c r="L181" s="289"/>
      <c r="M181" s="287"/>
      <c r="N181" s="73"/>
      <c r="O181" s="80"/>
      <c r="P181" s="70"/>
    </row>
    <row r="182" spans="1:16" ht="22.9" hidden="1" customHeight="1">
      <c r="A182" s="339" t="s">
        <v>76</v>
      </c>
      <c r="B182" s="335" t="s">
        <v>44</v>
      </c>
      <c r="C182" s="335" t="s">
        <v>43</v>
      </c>
      <c r="D182" s="335" t="s">
        <v>77</v>
      </c>
      <c r="E182" s="340" t="s">
        <v>602</v>
      </c>
      <c r="F182" s="363" t="s">
        <v>802</v>
      </c>
      <c r="G182" s="363" t="s">
        <v>446</v>
      </c>
      <c r="H182" s="341" t="s">
        <v>861</v>
      </c>
      <c r="I182" s="341"/>
      <c r="J182" s="340">
        <v>9</v>
      </c>
      <c r="K182" s="340">
        <v>18</v>
      </c>
      <c r="L182" s="6"/>
      <c r="M182" s="287"/>
      <c r="N182" s="69" t="s">
        <v>191</v>
      </c>
      <c r="O182" s="8"/>
      <c r="P182" s="70"/>
    </row>
    <row r="183" spans="1:16" ht="22.9" hidden="1" customHeight="1">
      <c r="A183" s="339" t="s">
        <v>604</v>
      </c>
      <c r="B183" s="335" t="s">
        <v>44</v>
      </c>
      <c r="C183" s="335" t="s">
        <v>43</v>
      </c>
      <c r="D183" s="335" t="s">
        <v>605</v>
      </c>
      <c r="E183" s="340" t="s">
        <v>603</v>
      </c>
      <c r="F183" s="363" t="s">
        <v>793</v>
      </c>
      <c r="G183" s="363" t="s">
        <v>554</v>
      </c>
      <c r="H183" s="341" t="s">
        <v>606</v>
      </c>
      <c r="I183" s="341" t="s">
        <v>862</v>
      </c>
      <c r="J183" s="340">
        <v>9</v>
      </c>
      <c r="K183" s="340">
        <v>18</v>
      </c>
      <c r="L183" s="82"/>
      <c r="M183" s="287"/>
      <c r="N183" s="83">
        <v>202101290</v>
      </c>
      <c r="O183" s="80"/>
      <c r="P183" s="70"/>
    </row>
    <row r="184" spans="1:16" s="81" customFormat="1" ht="22.9" hidden="1" customHeight="1">
      <c r="A184" s="339" t="s">
        <v>1989</v>
      </c>
      <c r="B184" s="335" t="s">
        <v>44</v>
      </c>
      <c r="C184" s="335" t="s">
        <v>43</v>
      </c>
      <c r="D184" s="335" t="s">
        <v>1990</v>
      </c>
      <c r="E184" s="340" t="s">
        <v>603</v>
      </c>
      <c r="F184" s="363" t="s">
        <v>793</v>
      </c>
      <c r="G184" s="363" t="s">
        <v>554</v>
      </c>
      <c r="H184" s="341" t="s">
        <v>1991</v>
      </c>
      <c r="I184" s="341" t="s">
        <v>1992</v>
      </c>
      <c r="J184" s="340">
        <v>9</v>
      </c>
      <c r="K184" s="340">
        <v>18</v>
      </c>
      <c r="L184" s="280" t="s">
        <v>1885</v>
      </c>
      <c r="M184" s="297"/>
      <c r="N184" s="83"/>
      <c r="O184" s="80"/>
    </row>
    <row r="185" spans="1:16" s="81" customFormat="1" ht="22.9" customHeight="1">
      <c r="A185" s="298" t="s">
        <v>3298</v>
      </c>
      <c r="B185" s="80" t="s">
        <v>44</v>
      </c>
      <c r="C185" s="80" t="s">
        <v>43</v>
      </c>
      <c r="D185" s="80" t="s">
        <v>3212</v>
      </c>
      <c r="E185" s="68" t="s">
        <v>3126</v>
      </c>
      <c r="F185" s="85" t="s">
        <v>3113</v>
      </c>
      <c r="G185" s="85" t="s">
        <v>554</v>
      </c>
      <c r="H185" s="109" t="s">
        <v>3142</v>
      </c>
      <c r="I185" s="109" t="s">
        <v>3143</v>
      </c>
      <c r="J185" s="68">
        <v>9</v>
      </c>
      <c r="K185" s="68">
        <v>18</v>
      </c>
      <c r="L185" s="280" t="s">
        <v>1885</v>
      </c>
      <c r="M185" s="297"/>
      <c r="N185" s="83"/>
      <c r="O185" s="80"/>
    </row>
    <row r="186" spans="1:16" s="81" customFormat="1" ht="22.9" customHeight="1">
      <c r="A186" s="298" t="s">
        <v>3716</v>
      </c>
      <c r="B186" s="80" t="s">
        <v>44</v>
      </c>
      <c r="C186" s="80" t="s">
        <v>43</v>
      </c>
      <c r="D186" s="80" t="s">
        <v>3401</v>
      </c>
      <c r="E186" s="68" t="s">
        <v>466</v>
      </c>
      <c r="F186" s="85" t="s">
        <v>3346</v>
      </c>
      <c r="G186" s="85" t="s">
        <v>554</v>
      </c>
      <c r="H186" s="109" t="s">
        <v>3399</v>
      </c>
      <c r="I186" s="109" t="s">
        <v>3400</v>
      </c>
      <c r="J186" s="68">
        <v>9</v>
      </c>
      <c r="K186" s="68">
        <v>18</v>
      </c>
      <c r="L186" s="289"/>
      <c r="M186" s="297"/>
      <c r="N186" s="83"/>
      <c r="O186" s="80"/>
    </row>
    <row r="187" spans="1:16" s="81" customFormat="1" ht="22.9" customHeight="1">
      <c r="A187" s="298" t="s">
        <v>3717</v>
      </c>
      <c r="B187" s="80" t="s">
        <v>44</v>
      </c>
      <c r="C187" s="80" t="s">
        <v>43</v>
      </c>
      <c r="D187" s="80" t="s">
        <v>3404</v>
      </c>
      <c r="E187" s="68" t="s">
        <v>466</v>
      </c>
      <c r="F187" s="85" t="s">
        <v>3402</v>
      </c>
      <c r="G187" s="85" t="s">
        <v>554</v>
      </c>
      <c r="H187" s="109" t="s">
        <v>3403</v>
      </c>
      <c r="I187" s="109"/>
      <c r="J187" s="68">
        <v>9</v>
      </c>
      <c r="K187" s="68">
        <v>18</v>
      </c>
      <c r="L187" s="289"/>
      <c r="M187" s="297"/>
      <c r="N187" s="83"/>
      <c r="O187" s="80"/>
    </row>
    <row r="188" spans="1:16" s="81" customFormat="1" ht="22.9" customHeight="1">
      <c r="A188" s="298" t="s">
        <v>4400</v>
      </c>
      <c r="B188" s="80" t="s">
        <v>44</v>
      </c>
      <c r="C188" s="80" t="s">
        <v>43</v>
      </c>
      <c r="D188" s="80" t="s">
        <v>4398</v>
      </c>
      <c r="E188" s="68"/>
      <c r="F188" s="85"/>
      <c r="G188" s="85"/>
      <c r="H188" s="109" t="s">
        <v>4399</v>
      </c>
      <c r="I188" s="109"/>
      <c r="J188" s="68">
        <v>9</v>
      </c>
      <c r="K188" s="68">
        <v>18</v>
      </c>
      <c r="L188" s="289"/>
      <c r="M188" s="297"/>
      <c r="N188" s="83"/>
      <c r="O188" s="80"/>
    </row>
    <row r="189" spans="1:16" ht="22.9" hidden="1" customHeight="1">
      <c r="A189" s="339" t="s">
        <v>78</v>
      </c>
      <c r="B189" s="335" t="s">
        <v>46</v>
      </c>
      <c r="C189" s="335" t="s">
        <v>45</v>
      </c>
      <c r="D189" s="335" t="s">
        <v>79</v>
      </c>
      <c r="E189" s="340" t="s">
        <v>493</v>
      </c>
      <c r="F189" s="363" t="s">
        <v>834</v>
      </c>
      <c r="G189" s="363" t="s">
        <v>446</v>
      </c>
      <c r="H189" s="341" t="s">
        <v>863</v>
      </c>
      <c r="I189" s="341"/>
      <c r="J189" s="340">
        <v>12</v>
      </c>
      <c r="K189" s="340">
        <v>12</v>
      </c>
      <c r="L189" s="6"/>
      <c r="M189" s="287"/>
      <c r="N189" s="69" t="s">
        <v>213</v>
      </c>
      <c r="O189" s="8"/>
      <c r="P189" s="70"/>
    </row>
    <row r="190" spans="1:16" s="81" customFormat="1" ht="22.9" hidden="1" customHeight="1">
      <c r="A190" s="339" t="s">
        <v>607</v>
      </c>
      <c r="B190" s="335" t="s">
        <v>46</v>
      </c>
      <c r="C190" s="335" t="s">
        <v>45</v>
      </c>
      <c r="D190" s="335" t="s">
        <v>608</v>
      </c>
      <c r="E190" s="340" t="s">
        <v>465</v>
      </c>
      <c r="F190" s="363" t="s">
        <v>834</v>
      </c>
      <c r="G190" s="363" t="s">
        <v>570</v>
      </c>
      <c r="H190" s="341" t="s">
        <v>864</v>
      </c>
      <c r="I190" s="341"/>
      <c r="J190" s="340">
        <v>12</v>
      </c>
      <c r="K190" s="340">
        <v>12</v>
      </c>
      <c r="L190" s="82"/>
      <c r="M190" s="296"/>
      <c r="N190" s="69"/>
      <c r="O190" s="8"/>
      <c r="P190" s="397"/>
    </row>
    <row r="191" spans="1:16" s="81" customFormat="1" ht="22.9" hidden="1" customHeight="1">
      <c r="A191" s="339" t="s">
        <v>609</v>
      </c>
      <c r="B191" s="335" t="s">
        <v>46</v>
      </c>
      <c r="C191" s="335" t="s">
        <v>45</v>
      </c>
      <c r="D191" s="335" t="s">
        <v>610</v>
      </c>
      <c r="E191" s="340" t="s">
        <v>456</v>
      </c>
      <c r="F191" s="363" t="s">
        <v>793</v>
      </c>
      <c r="G191" s="363" t="s">
        <v>450</v>
      </c>
      <c r="H191" s="341" t="s">
        <v>775</v>
      </c>
      <c r="I191" s="341"/>
      <c r="J191" s="340">
        <v>12</v>
      </c>
      <c r="K191" s="340">
        <v>12</v>
      </c>
      <c r="L191" s="82"/>
      <c r="M191" s="296"/>
      <c r="N191" s="83">
        <v>202103260</v>
      </c>
      <c r="O191" s="78"/>
      <c r="P191" s="397"/>
    </row>
    <row r="192" spans="1:16" s="81" customFormat="1" ht="22.9" customHeight="1">
      <c r="A192" s="298" t="s">
        <v>1993</v>
      </c>
      <c r="B192" s="80" t="s">
        <v>46</v>
      </c>
      <c r="C192" s="80" t="s">
        <v>45</v>
      </c>
      <c r="D192" s="80" t="s">
        <v>1994</v>
      </c>
      <c r="E192" s="68" t="s">
        <v>468</v>
      </c>
      <c r="F192" s="85" t="s">
        <v>834</v>
      </c>
      <c r="G192" s="85" t="s">
        <v>464</v>
      </c>
      <c r="H192" s="109" t="s">
        <v>1995</v>
      </c>
      <c r="I192" s="109"/>
      <c r="J192" s="68">
        <v>12</v>
      </c>
      <c r="K192" s="68">
        <v>12</v>
      </c>
      <c r="L192" s="280" t="s">
        <v>1885</v>
      </c>
      <c r="M192" s="296"/>
      <c r="N192" s="83"/>
      <c r="O192" s="78"/>
      <c r="P192" s="397"/>
    </row>
    <row r="193" spans="1:16" s="81" customFormat="1" ht="22.9" customHeight="1">
      <c r="A193" s="298" t="s">
        <v>3299</v>
      </c>
      <c r="B193" s="80" t="s">
        <v>46</v>
      </c>
      <c r="C193" s="80" t="s">
        <v>45</v>
      </c>
      <c r="D193" s="80" t="s">
        <v>3176</v>
      </c>
      <c r="E193" s="68" t="s">
        <v>3145</v>
      </c>
      <c r="F193" s="85" t="s">
        <v>834</v>
      </c>
      <c r="G193" s="85" t="s">
        <v>3122</v>
      </c>
      <c r="H193" s="109" t="s">
        <v>3144</v>
      </c>
      <c r="I193" s="109"/>
      <c r="J193" s="68">
        <v>12</v>
      </c>
      <c r="K193" s="68">
        <v>12</v>
      </c>
      <c r="L193" s="280" t="s">
        <v>1885</v>
      </c>
      <c r="M193" s="296"/>
      <c r="N193" s="83"/>
      <c r="O193" s="78"/>
      <c r="P193" s="397"/>
    </row>
    <row r="194" spans="1:16" s="81" customFormat="1" ht="22.9" customHeight="1">
      <c r="A194" s="298" t="s">
        <v>3718</v>
      </c>
      <c r="B194" s="80" t="s">
        <v>46</v>
      </c>
      <c r="C194" s="80" t="s">
        <v>45</v>
      </c>
      <c r="D194" s="80" t="s">
        <v>3406</v>
      </c>
      <c r="E194" s="68" t="s">
        <v>3145</v>
      </c>
      <c r="F194" s="85" t="s">
        <v>3405</v>
      </c>
      <c r="G194" s="85" t="s">
        <v>479</v>
      </c>
      <c r="H194" s="109" t="s">
        <v>3407</v>
      </c>
      <c r="I194" s="109"/>
      <c r="J194" s="68">
        <v>12</v>
      </c>
      <c r="K194" s="68">
        <v>12</v>
      </c>
      <c r="L194" s="289"/>
      <c r="M194" s="296"/>
      <c r="N194" s="83"/>
      <c r="O194" s="78"/>
      <c r="P194" s="397"/>
    </row>
    <row r="195" spans="1:16" s="81" customFormat="1" ht="22.9" customHeight="1">
      <c r="A195" s="298" t="s">
        <v>4486</v>
      </c>
      <c r="B195" s="80" t="s">
        <v>46</v>
      </c>
      <c r="C195" s="80" t="s">
        <v>45</v>
      </c>
      <c r="D195" s="80" t="s">
        <v>4401</v>
      </c>
      <c r="E195" s="68"/>
      <c r="F195" s="85"/>
      <c r="G195" s="85"/>
      <c r="H195" s="109" t="s">
        <v>4402</v>
      </c>
      <c r="I195" s="109"/>
      <c r="J195" s="68">
        <v>12</v>
      </c>
      <c r="K195" s="68">
        <v>12</v>
      </c>
      <c r="L195" s="289"/>
      <c r="M195" s="296"/>
      <c r="N195" s="83"/>
      <c r="O195" s="78"/>
      <c r="P195" s="397"/>
    </row>
    <row r="196" spans="1:16" ht="22.9" hidden="1" customHeight="1">
      <c r="A196" s="339" t="s">
        <v>612</v>
      </c>
      <c r="B196" s="335" t="s">
        <v>48</v>
      </c>
      <c r="C196" s="335" t="s">
        <v>47</v>
      </c>
      <c r="D196" s="335" t="s">
        <v>613</v>
      </c>
      <c r="E196" s="340" t="s">
        <v>483</v>
      </c>
      <c r="F196" s="363" t="s">
        <v>791</v>
      </c>
      <c r="G196" s="363" t="s">
        <v>446</v>
      </c>
      <c r="H196" s="341" t="s">
        <v>865</v>
      </c>
      <c r="I196" s="341"/>
      <c r="J196" s="340">
        <v>6</v>
      </c>
      <c r="K196" s="340">
        <v>12</v>
      </c>
      <c r="L196" s="82"/>
      <c r="M196" s="287"/>
      <c r="N196" s="69"/>
      <c r="O196" s="8"/>
      <c r="P196" s="70"/>
    </row>
    <row r="197" spans="1:16" s="81" customFormat="1" ht="22.9" hidden="1" customHeight="1">
      <c r="A197" s="339"/>
      <c r="B197" s="335" t="s">
        <v>48</v>
      </c>
      <c r="C197" s="73" t="s">
        <v>47</v>
      </c>
      <c r="D197" s="335" t="s">
        <v>614</v>
      </c>
      <c r="E197" s="74" t="s">
        <v>449</v>
      </c>
      <c r="F197" s="112" t="s">
        <v>791</v>
      </c>
      <c r="G197" s="112" t="s">
        <v>460</v>
      </c>
      <c r="H197" s="341" t="s">
        <v>774</v>
      </c>
      <c r="I197" s="341"/>
      <c r="J197" s="340" t="s">
        <v>460</v>
      </c>
      <c r="K197" s="340" t="s">
        <v>460</v>
      </c>
      <c r="L197" s="111"/>
      <c r="M197" s="288"/>
      <c r="N197" s="73" t="s">
        <v>460</v>
      </c>
      <c r="O197" s="80"/>
      <c r="P197" s="397"/>
    </row>
    <row r="198" spans="1:16" ht="22.9" hidden="1" customHeight="1">
      <c r="A198" s="339" t="s">
        <v>1996</v>
      </c>
      <c r="B198" s="335" t="s">
        <v>48</v>
      </c>
      <c r="C198" s="335" t="s">
        <v>47</v>
      </c>
      <c r="D198" s="335" t="s">
        <v>1997</v>
      </c>
      <c r="E198" s="363" t="s">
        <v>793</v>
      </c>
      <c r="F198" s="363" t="s">
        <v>791</v>
      </c>
      <c r="G198" s="363" t="s">
        <v>450</v>
      </c>
      <c r="H198" s="341" t="s">
        <v>1998</v>
      </c>
      <c r="I198" s="341"/>
      <c r="J198" s="340">
        <v>6</v>
      </c>
      <c r="K198" s="340">
        <v>12</v>
      </c>
      <c r="L198" s="280" t="s">
        <v>1885</v>
      </c>
      <c r="M198" s="287"/>
      <c r="N198" s="73"/>
      <c r="O198" s="80"/>
      <c r="P198" s="70"/>
    </row>
    <row r="199" spans="1:16" ht="22.9" customHeight="1">
      <c r="A199" s="298" t="s">
        <v>3300</v>
      </c>
      <c r="B199" s="80" t="s">
        <v>48</v>
      </c>
      <c r="C199" s="80" t="s">
        <v>47</v>
      </c>
      <c r="D199" s="80" t="s">
        <v>3177</v>
      </c>
      <c r="E199" s="85" t="s">
        <v>3147</v>
      </c>
      <c r="F199" s="85" t="s">
        <v>3127</v>
      </c>
      <c r="G199" s="85" t="s">
        <v>554</v>
      </c>
      <c r="H199" s="109" t="s">
        <v>3146</v>
      </c>
      <c r="I199" s="109" t="s">
        <v>3148</v>
      </c>
      <c r="J199" s="68">
        <v>6</v>
      </c>
      <c r="K199" s="68">
        <v>12</v>
      </c>
      <c r="L199" s="280" t="s">
        <v>1885</v>
      </c>
      <c r="M199" s="287"/>
      <c r="N199" s="73"/>
      <c r="O199" s="80"/>
      <c r="P199" s="70"/>
    </row>
    <row r="200" spans="1:16" ht="22.9" customHeight="1">
      <c r="A200" s="298" t="s">
        <v>3719</v>
      </c>
      <c r="B200" s="80" t="s">
        <v>48</v>
      </c>
      <c r="C200" s="80" t="s">
        <v>47</v>
      </c>
      <c r="D200" s="80" t="s">
        <v>3408</v>
      </c>
      <c r="E200" s="85" t="s">
        <v>507</v>
      </c>
      <c r="F200" s="85" t="s">
        <v>3113</v>
      </c>
      <c r="G200" s="85" t="s">
        <v>554</v>
      </c>
      <c r="H200" s="109" t="s">
        <v>3409</v>
      </c>
      <c r="I200" s="109" t="s">
        <v>3410</v>
      </c>
      <c r="J200" s="68">
        <v>6</v>
      </c>
      <c r="K200" s="68">
        <v>12</v>
      </c>
      <c r="L200" s="289"/>
      <c r="M200" s="373"/>
      <c r="N200" s="73"/>
      <c r="O200" s="80"/>
      <c r="P200" s="70"/>
    </row>
    <row r="201" spans="1:16" ht="22.9" customHeight="1">
      <c r="A201" s="298" t="s">
        <v>4405</v>
      </c>
      <c r="B201" s="80" t="s">
        <v>48</v>
      </c>
      <c r="C201" s="80" t="s">
        <v>47</v>
      </c>
      <c r="D201" s="80" t="s">
        <v>4403</v>
      </c>
      <c r="E201" s="68"/>
      <c r="F201" s="85"/>
      <c r="G201" s="85"/>
      <c r="H201" s="109" t="s">
        <v>4404</v>
      </c>
      <c r="I201" s="109"/>
      <c r="J201" s="68">
        <v>6</v>
      </c>
      <c r="K201" s="68">
        <v>12</v>
      </c>
      <c r="L201" s="289"/>
      <c r="M201" s="373"/>
      <c r="N201" s="73"/>
      <c r="O201" s="80"/>
      <c r="P201" s="70"/>
    </row>
    <row r="202" spans="1:16" s="81" customFormat="1" ht="22.9" hidden="1" customHeight="1">
      <c r="A202" s="339" t="s">
        <v>615</v>
      </c>
      <c r="B202" s="335" t="s">
        <v>50</v>
      </c>
      <c r="C202" s="335" t="s">
        <v>49</v>
      </c>
      <c r="D202" s="335" t="s">
        <v>616</v>
      </c>
      <c r="E202" s="340" t="s">
        <v>617</v>
      </c>
      <c r="F202" s="363" t="s">
        <v>791</v>
      </c>
      <c r="G202" s="363" t="s">
        <v>446</v>
      </c>
      <c r="H202" s="341" t="s">
        <v>866</v>
      </c>
      <c r="I202" s="341"/>
      <c r="J202" s="340">
        <v>6</v>
      </c>
      <c r="K202" s="340">
        <v>12</v>
      </c>
      <c r="L202" s="82"/>
      <c r="M202" s="90"/>
      <c r="N202" s="83">
        <v>201910130</v>
      </c>
      <c r="O202" s="80"/>
      <c r="P202" s="397"/>
    </row>
    <row r="203" spans="1:16" s="81" customFormat="1" ht="22.9" hidden="1" customHeight="1">
      <c r="A203" s="339" t="s">
        <v>618</v>
      </c>
      <c r="B203" s="335" t="s">
        <v>50</v>
      </c>
      <c r="C203" s="335" t="s">
        <v>1999</v>
      </c>
      <c r="D203" s="335" t="s">
        <v>619</v>
      </c>
      <c r="E203" s="340" t="s">
        <v>459</v>
      </c>
      <c r="F203" s="363" t="s">
        <v>791</v>
      </c>
      <c r="G203" s="363" t="s">
        <v>479</v>
      </c>
      <c r="H203" s="341" t="s">
        <v>765</v>
      </c>
      <c r="I203" s="341"/>
      <c r="J203" s="340">
        <v>6</v>
      </c>
      <c r="K203" s="340">
        <v>12</v>
      </c>
      <c r="L203" s="82"/>
      <c r="M203" s="90"/>
      <c r="N203" s="83">
        <v>202010100</v>
      </c>
      <c r="O203" s="80"/>
      <c r="P203" s="397"/>
    </row>
    <row r="204" spans="1:16" s="81" customFormat="1" ht="22.9" hidden="1" customHeight="1">
      <c r="A204" s="339" t="s">
        <v>2000</v>
      </c>
      <c r="B204" s="335" t="s">
        <v>50</v>
      </c>
      <c r="C204" s="335" t="s">
        <v>1999</v>
      </c>
      <c r="D204" s="335" t="s">
        <v>2001</v>
      </c>
      <c r="E204" s="340" t="s">
        <v>466</v>
      </c>
      <c r="F204" s="363" t="s">
        <v>791</v>
      </c>
      <c r="G204" s="363" t="s">
        <v>464</v>
      </c>
      <c r="H204" s="341" t="s">
        <v>2002</v>
      </c>
      <c r="I204" s="341"/>
      <c r="J204" s="340">
        <v>6</v>
      </c>
      <c r="K204" s="340">
        <v>12</v>
      </c>
      <c r="L204" s="280" t="s">
        <v>1885</v>
      </c>
      <c r="M204" s="90"/>
      <c r="N204" s="83"/>
      <c r="O204" s="80"/>
      <c r="P204" s="397"/>
    </row>
    <row r="205" spans="1:16" s="81" customFormat="1" ht="22.9" customHeight="1">
      <c r="A205" s="298" t="s">
        <v>3301</v>
      </c>
      <c r="B205" s="80" t="s">
        <v>50</v>
      </c>
      <c r="C205" s="80" t="s">
        <v>1999</v>
      </c>
      <c r="D205" s="80" t="s">
        <v>3178</v>
      </c>
      <c r="E205" s="68" t="s">
        <v>3150</v>
      </c>
      <c r="F205" s="85" t="s">
        <v>3127</v>
      </c>
      <c r="G205" s="85" t="s">
        <v>479</v>
      </c>
      <c r="H205" s="109" t="s">
        <v>3149</v>
      </c>
      <c r="I205" s="109"/>
      <c r="J205" s="68">
        <v>6</v>
      </c>
      <c r="K205" s="68">
        <v>12</v>
      </c>
      <c r="L205" s="280" t="s">
        <v>1885</v>
      </c>
      <c r="M205" s="90"/>
      <c r="N205" s="83"/>
      <c r="O205" s="80"/>
      <c r="P205" s="397"/>
    </row>
    <row r="206" spans="1:16" s="81" customFormat="1" ht="22.9" customHeight="1">
      <c r="A206" s="298" t="s">
        <v>3720</v>
      </c>
      <c r="B206" s="80" t="s">
        <v>50</v>
      </c>
      <c r="C206" s="80" t="s">
        <v>1999</v>
      </c>
      <c r="D206" s="80" t="s">
        <v>3412</v>
      </c>
      <c r="E206" s="68" t="s">
        <v>3150</v>
      </c>
      <c r="F206" s="85" t="s">
        <v>3113</v>
      </c>
      <c r="G206" s="85" t="s">
        <v>479</v>
      </c>
      <c r="H206" s="109" t="s">
        <v>3411</v>
      </c>
      <c r="I206" s="109"/>
      <c r="J206" s="68">
        <v>6</v>
      </c>
      <c r="K206" s="68">
        <v>12</v>
      </c>
      <c r="L206" s="289"/>
      <c r="M206" s="90"/>
      <c r="N206" s="83"/>
      <c r="O206" s="80"/>
      <c r="P206" s="397"/>
    </row>
    <row r="207" spans="1:16" s="81" customFormat="1" ht="22.9" customHeight="1">
      <c r="A207" s="298" t="s">
        <v>4481</v>
      </c>
      <c r="B207" s="80" t="s">
        <v>50</v>
      </c>
      <c r="C207" s="80" t="s">
        <v>1999</v>
      </c>
      <c r="D207" s="80" t="s">
        <v>4406</v>
      </c>
      <c r="E207" s="68"/>
      <c r="F207" s="85"/>
      <c r="G207" s="85"/>
      <c r="H207" s="109" t="s">
        <v>4407</v>
      </c>
      <c r="I207" s="109"/>
      <c r="J207" s="68">
        <v>6</v>
      </c>
      <c r="K207" s="68">
        <v>12</v>
      </c>
      <c r="L207" s="289"/>
      <c r="M207" s="90"/>
      <c r="N207" s="83"/>
      <c r="O207" s="80"/>
      <c r="P207" s="397"/>
    </row>
    <row r="208" spans="1:16" s="81" customFormat="1" ht="22.9" hidden="1" customHeight="1">
      <c r="A208" s="339" t="s">
        <v>80</v>
      </c>
      <c r="B208" s="335" t="s">
        <v>52</v>
      </c>
      <c r="C208" s="335" t="s">
        <v>51</v>
      </c>
      <c r="D208" s="335" t="s">
        <v>243</v>
      </c>
      <c r="E208" s="340" t="s">
        <v>465</v>
      </c>
      <c r="F208" s="363" t="s">
        <v>802</v>
      </c>
      <c r="G208" s="363" t="s">
        <v>446</v>
      </c>
      <c r="H208" s="341" t="s">
        <v>868</v>
      </c>
      <c r="I208" s="341"/>
      <c r="J208" s="340">
        <v>9</v>
      </c>
      <c r="K208" s="340">
        <v>18</v>
      </c>
      <c r="L208" s="6"/>
      <c r="M208" s="77"/>
      <c r="N208" s="69" t="s">
        <v>214</v>
      </c>
      <c r="O208" s="8"/>
    </row>
    <row r="209" spans="1:16" s="81" customFormat="1" ht="22.9" hidden="1" customHeight="1">
      <c r="A209" s="339" t="s">
        <v>620</v>
      </c>
      <c r="B209" s="335" t="s">
        <v>52</v>
      </c>
      <c r="C209" s="335" t="s">
        <v>51</v>
      </c>
      <c r="D209" s="335" t="s">
        <v>621</v>
      </c>
      <c r="E209" s="340" t="s">
        <v>465</v>
      </c>
      <c r="F209" s="363" t="s">
        <v>793</v>
      </c>
      <c r="G209" s="363" t="s">
        <v>450</v>
      </c>
      <c r="H209" s="341" t="s">
        <v>776</v>
      </c>
      <c r="I209" s="341" t="s">
        <v>869</v>
      </c>
      <c r="J209" s="340">
        <v>9</v>
      </c>
      <c r="K209" s="340">
        <v>18</v>
      </c>
      <c r="L209" s="82"/>
      <c r="M209" s="90"/>
      <c r="N209" s="103" t="s">
        <v>622</v>
      </c>
      <c r="O209" s="80"/>
      <c r="P209" s="397"/>
    </row>
    <row r="210" spans="1:16" ht="21.6" customHeight="1">
      <c r="A210" s="298" t="s">
        <v>2003</v>
      </c>
      <c r="B210" s="80" t="s">
        <v>52</v>
      </c>
      <c r="C210" s="80" t="s">
        <v>51</v>
      </c>
      <c r="D210" s="80" t="s">
        <v>2004</v>
      </c>
      <c r="E210" s="68" t="s">
        <v>465</v>
      </c>
      <c r="F210" s="85" t="s">
        <v>802</v>
      </c>
      <c r="G210" s="85" t="s">
        <v>554</v>
      </c>
      <c r="H210" s="109" t="s">
        <v>2005</v>
      </c>
      <c r="I210" s="109" t="s">
        <v>2006</v>
      </c>
      <c r="J210" s="68">
        <v>9</v>
      </c>
      <c r="K210" s="68">
        <v>18</v>
      </c>
      <c r="L210" s="280" t="s">
        <v>1885</v>
      </c>
      <c r="M210" s="67"/>
      <c r="N210" s="103"/>
      <c r="O210" s="80"/>
    </row>
    <row r="211" spans="1:16" ht="21.6" customHeight="1">
      <c r="A211" s="298" t="s">
        <v>3302</v>
      </c>
      <c r="B211" s="80" t="s">
        <v>52</v>
      </c>
      <c r="C211" s="80" t="s">
        <v>51</v>
      </c>
      <c r="D211" s="80" t="s">
        <v>3179</v>
      </c>
      <c r="E211" s="68" t="s">
        <v>3126</v>
      </c>
      <c r="F211" s="85" t="s">
        <v>3113</v>
      </c>
      <c r="G211" s="85" t="s">
        <v>554</v>
      </c>
      <c r="H211" s="109" t="s">
        <v>3151</v>
      </c>
      <c r="I211" s="109" t="s">
        <v>3152</v>
      </c>
      <c r="J211" s="68">
        <v>9</v>
      </c>
      <c r="K211" s="68">
        <v>18</v>
      </c>
      <c r="L211" s="280" t="s">
        <v>1885</v>
      </c>
      <c r="M211" s="67"/>
      <c r="N211" s="103"/>
      <c r="O211" s="80"/>
    </row>
    <row r="212" spans="1:16" ht="21.6" customHeight="1">
      <c r="A212" s="298" t="s">
        <v>3721</v>
      </c>
      <c r="B212" s="80" t="s">
        <v>52</v>
      </c>
      <c r="C212" s="80" t="s">
        <v>51</v>
      </c>
      <c r="D212" s="80" t="s">
        <v>3413</v>
      </c>
      <c r="E212" s="68" t="s">
        <v>466</v>
      </c>
      <c r="F212" s="85" t="s">
        <v>3346</v>
      </c>
      <c r="G212" s="85" t="s">
        <v>554</v>
      </c>
      <c r="H212" s="109" t="s">
        <v>3414</v>
      </c>
      <c r="I212" s="109" t="s">
        <v>3415</v>
      </c>
      <c r="J212" s="68">
        <v>9</v>
      </c>
      <c r="K212" s="68">
        <v>18</v>
      </c>
      <c r="L212" s="289"/>
      <c r="M212" s="67"/>
      <c r="N212" s="103"/>
      <c r="O212" s="80"/>
    </row>
    <row r="213" spans="1:16" ht="21.6" customHeight="1">
      <c r="A213" s="298" t="s">
        <v>4482</v>
      </c>
      <c r="B213" s="80" t="s">
        <v>52</v>
      </c>
      <c r="C213" s="80" t="s">
        <v>51</v>
      </c>
      <c r="D213" s="80" t="s">
        <v>4408</v>
      </c>
      <c r="E213" s="68"/>
      <c r="F213" s="85"/>
      <c r="G213" s="85"/>
      <c r="H213" s="109" t="s">
        <v>4409</v>
      </c>
      <c r="I213" s="109" t="s">
        <v>4410</v>
      </c>
      <c r="J213" s="68">
        <v>9</v>
      </c>
      <c r="K213" s="68">
        <v>18</v>
      </c>
      <c r="L213" s="289"/>
      <c r="M213" s="67"/>
      <c r="N213" s="103"/>
      <c r="O213" s="80"/>
    </row>
    <row r="214" spans="1:16" ht="21.6" hidden="1" customHeight="1">
      <c r="A214" s="339" t="s">
        <v>623</v>
      </c>
      <c r="B214" s="335" t="s">
        <v>54</v>
      </c>
      <c r="C214" s="335" t="s">
        <v>53</v>
      </c>
      <c r="D214" s="335" t="s">
        <v>624</v>
      </c>
      <c r="E214" s="340" t="s">
        <v>505</v>
      </c>
      <c r="F214" s="363" t="s">
        <v>802</v>
      </c>
      <c r="G214" s="363" t="s">
        <v>446</v>
      </c>
      <c r="H214" s="341" t="s">
        <v>870</v>
      </c>
      <c r="I214" s="341"/>
      <c r="J214" s="340">
        <v>9</v>
      </c>
      <c r="K214" s="340">
        <v>18</v>
      </c>
      <c r="L214" s="82"/>
      <c r="M214" s="67"/>
      <c r="N214" s="83">
        <v>201912040</v>
      </c>
      <c r="O214" s="80"/>
    </row>
    <row r="215" spans="1:16" ht="21.6" hidden="1" customHeight="1">
      <c r="A215" s="339" t="s">
        <v>625</v>
      </c>
      <c r="B215" s="335" t="s">
        <v>54</v>
      </c>
      <c r="C215" s="335" t="s">
        <v>2007</v>
      </c>
      <c r="D215" s="335" t="s">
        <v>626</v>
      </c>
      <c r="E215" s="340" t="s">
        <v>466</v>
      </c>
      <c r="F215" s="363" t="s">
        <v>793</v>
      </c>
      <c r="G215" s="363" t="s">
        <v>554</v>
      </c>
      <c r="H215" s="341" t="s">
        <v>871</v>
      </c>
      <c r="I215" s="341" t="s">
        <v>872</v>
      </c>
      <c r="J215" s="340">
        <v>9</v>
      </c>
      <c r="K215" s="340">
        <v>18</v>
      </c>
      <c r="L215" s="82"/>
      <c r="M215" s="67"/>
      <c r="N215" s="83">
        <v>202012030</v>
      </c>
      <c r="O215" s="80"/>
    </row>
    <row r="216" spans="1:16" ht="21.6" hidden="1" customHeight="1">
      <c r="A216" s="339" t="s">
        <v>2008</v>
      </c>
      <c r="B216" s="335" t="s">
        <v>54</v>
      </c>
      <c r="C216" s="335" t="s">
        <v>2007</v>
      </c>
      <c r="D216" s="335" t="s">
        <v>2009</v>
      </c>
      <c r="E216" s="340" t="s">
        <v>603</v>
      </c>
      <c r="F216" s="363" t="s">
        <v>802</v>
      </c>
      <c r="G216" s="363" t="s">
        <v>554</v>
      </c>
      <c r="H216" s="341" t="s">
        <v>2010</v>
      </c>
      <c r="I216" s="341" t="s">
        <v>2011</v>
      </c>
      <c r="J216" s="340">
        <v>9</v>
      </c>
      <c r="K216" s="340">
        <v>18</v>
      </c>
      <c r="L216" s="280" t="s">
        <v>1885</v>
      </c>
      <c r="M216" s="67"/>
      <c r="N216" s="90"/>
      <c r="O216" s="80"/>
    </row>
    <row r="217" spans="1:16" ht="21.6" customHeight="1">
      <c r="A217" s="298" t="s">
        <v>3303</v>
      </c>
      <c r="B217" s="80" t="s">
        <v>54</v>
      </c>
      <c r="C217" s="80" t="s">
        <v>2007</v>
      </c>
      <c r="D217" s="80" t="s">
        <v>3180</v>
      </c>
      <c r="E217" s="68" t="s">
        <v>3155</v>
      </c>
      <c r="F217" s="85" t="s">
        <v>3154</v>
      </c>
      <c r="G217" s="85" t="s">
        <v>3108</v>
      </c>
      <c r="H217" s="109" t="s">
        <v>3153</v>
      </c>
      <c r="I217" s="109"/>
      <c r="J217" s="68">
        <v>9</v>
      </c>
      <c r="K217" s="68">
        <v>18</v>
      </c>
      <c r="L217" s="280" t="s">
        <v>1885</v>
      </c>
      <c r="M217" s="67"/>
      <c r="N217" s="90"/>
      <c r="O217" s="80"/>
    </row>
    <row r="218" spans="1:16" ht="21.6" customHeight="1">
      <c r="A218" s="298" t="s">
        <v>3722</v>
      </c>
      <c r="B218" s="80" t="s">
        <v>54</v>
      </c>
      <c r="C218" s="80" t="s">
        <v>2007</v>
      </c>
      <c r="D218" s="80" t="s">
        <v>3417</v>
      </c>
      <c r="E218" s="68" t="s">
        <v>1905</v>
      </c>
      <c r="F218" s="85" t="s">
        <v>3416</v>
      </c>
      <c r="G218" s="85" t="s">
        <v>446</v>
      </c>
      <c r="H218" s="109" t="s">
        <v>3418</v>
      </c>
      <c r="I218" s="109"/>
      <c r="J218" s="68">
        <v>9</v>
      </c>
      <c r="K218" s="68">
        <v>18</v>
      </c>
      <c r="L218" s="289"/>
      <c r="M218" s="67"/>
      <c r="N218" s="90"/>
      <c r="O218" s="80"/>
    </row>
    <row r="219" spans="1:16" ht="21.6" customHeight="1">
      <c r="A219" s="298" t="s">
        <v>4413</v>
      </c>
      <c r="B219" s="80" t="s">
        <v>54</v>
      </c>
      <c r="C219" s="80" t="s">
        <v>2007</v>
      </c>
      <c r="D219" s="80" t="s">
        <v>4411</v>
      </c>
      <c r="E219" s="68"/>
      <c r="F219" s="85"/>
      <c r="G219" s="85"/>
      <c r="H219" s="109" t="s">
        <v>4412</v>
      </c>
      <c r="I219" s="109"/>
      <c r="J219" s="68">
        <v>9</v>
      </c>
      <c r="K219" s="68">
        <v>18</v>
      </c>
      <c r="L219" s="289"/>
      <c r="M219" s="67"/>
      <c r="N219" s="90"/>
      <c r="O219" s="80"/>
    </row>
    <row r="220" spans="1:16" ht="21.6" hidden="1" customHeight="1">
      <c r="A220" s="339" t="s">
        <v>629</v>
      </c>
      <c r="B220" s="364" t="s">
        <v>627</v>
      </c>
      <c r="C220" s="364" t="s">
        <v>628</v>
      </c>
      <c r="D220" s="335" t="s">
        <v>630</v>
      </c>
      <c r="E220" s="340" t="s">
        <v>631</v>
      </c>
      <c r="F220" s="340" t="s">
        <v>791</v>
      </c>
      <c r="G220" s="363" t="s">
        <v>446</v>
      </c>
      <c r="H220" s="341" t="s">
        <v>873</v>
      </c>
      <c r="I220" s="341"/>
      <c r="J220" s="340">
        <v>6</v>
      </c>
      <c r="K220" s="340">
        <v>12</v>
      </c>
      <c r="L220" s="82"/>
      <c r="M220" s="67"/>
      <c r="N220" s="83"/>
      <c r="O220" s="80"/>
    </row>
    <row r="221" spans="1:16" ht="21.6" hidden="1" customHeight="1">
      <c r="A221" s="339"/>
      <c r="B221" s="364" t="s">
        <v>627</v>
      </c>
      <c r="C221" s="92" t="s">
        <v>628</v>
      </c>
      <c r="D221" s="335" t="s">
        <v>632</v>
      </c>
      <c r="E221" s="74" t="s">
        <v>633</v>
      </c>
      <c r="F221" s="74" t="s">
        <v>791</v>
      </c>
      <c r="G221" s="112" t="s">
        <v>460</v>
      </c>
      <c r="H221" s="341" t="s">
        <v>777</v>
      </c>
      <c r="I221" s="341"/>
      <c r="J221" s="340" t="s">
        <v>460</v>
      </c>
      <c r="K221" s="340" t="s">
        <v>460</v>
      </c>
      <c r="L221" s="115"/>
      <c r="M221" s="67"/>
      <c r="N221" s="73"/>
      <c r="O221" s="73"/>
    </row>
    <row r="222" spans="1:16" ht="21.6" hidden="1" customHeight="1">
      <c r="A222" s="339" t="s">
        <v>2012</v>
      </c>
      <c r="B222" s="364" t="s">
        <v>627</v>
      </c>
      <c r="C222" s="364" t="s">
        <v>628</v>
      </c>
      <c r="D222" s="335" t="s">
        <v>634</v>
      </c>
      <c r="E222" s="340" t="s">
        <v>635</v>
      </c>
      <c r="F222" s="340" t="s">
        <v>793</v>
      </c>
      <c r="G222" s="363" t="s">
        <v>554</v>
      </c>
      <c r="H222" s="341">
        <v>44345</v>
      </c>
      <c r="I222" s="341" t="s">
        <v>874</v>
      </c>
      <c r="J222" s="340">
        <v>6</v>
      </c>
      <c r="K222" s="340">
        <v>12</v>
      </c>
      <c r="L222" s="123"/>
      <c r="M222" s="67"/>
      <c r="N222" s="71"/>
      <c r="O222" s="80"/>
    </row>
    <row r="223" spans="1:16" ht="21.6" customHeight="1">
      <c r="A223" s="298" t="s">
        <v>2013</v>
      </c>
      <c r="B223" s="89" t="s">
        <v>627</v>
      </c>
      <c r="C223" s="89" t="s">
        <v>628</v>
      </c>
      <c r="D223" s="80" t="s">
        <v>2014</v>
      </c>
      <c r="E223" s="68" t="s">
        <v>725</v>
      </c>
      <c r="F223" s="85" t="s">
        <v>802</v>
      </c>
      <c r="G223" s="85" t="s">
        <v>554</v>
      </c>
      <c r="H223" s="109" t="s">
        <v>2015</v>
      </c>
      <c r="I223" s="109" t="s">
        <v>2016</v>
      </c>
      <c r="J223" s="68">
        <v>6</v>
      </c>
      <c r="K223" s="68">
        <v>12</v>
      </c>
      <c r="L223" s="283" t="s">
        <v>1885</v>
      </c>
      <c r="M223" s="67"/>
      <c r="N223" s="71"/>
      <c r="O223" s="80"/>
    </row>
    <row r="224" spans="1:16" ht="21.6" customHeight="1">
      <c r="A224" s="298" t="s">
        <v>3304</v>
      </c>
      <c r="B224" s="89" t="s">
        <v>627</v>
      </c>
      <c r="C224" s="89" t="s">
        <v>628</v>
      </c>
      <c r="D224" s="80" t="s">
        <v>3181</v>
      </c>
      <c r="E224" s="68" t="s">
        <v>505</v>
      </c>
      <c r="F224" s="85" t="s">
        <v>3113</v>
      </c>
      <c r="G224" s="85" t="s">
        <v>479</v>
      </c>
      <c r="H224" s="109" t="s">
        <v>3117</v>
      </c>
      <c r="I224" s="109"/>
      <c r="J224" s="68">
        <v>6</v>
      </c>
      <c r="K224" s="68">
        <v>12</v>
      </c>
      <c r="L224" s="283" t="s">
        <v>1885</v>
      </c>
      <c r="M224" s="67"/>
      <c r="N224" s="71"/>
      <c r="O224" s="80"/>
    </row>
    <row r="225" spans="1:15" ht="21.6" customHeight="1">
      <c r="A225" s="298" t="s">
        <v>3723</v>
      </c>
      <c r="B225" s="89" t="s">
        <v>627</v>
      </c>
      <c r="C225" s="89" t="s">
        <v>628</v>
      </c>
      <c r="D225" s="80" t="s">
        <v>3419</v>
      </c>
      <c r="E225" s="68" t="s">
        <v>505</v>
      </c>
      <c r="F225" s="85" t="s">
        <v>3346</v>
      </c>
      <c r="G225" s="85" t="s">
        <v>479</v>
      </c>
      <c r="H225" s="109" t="s">
        <v>3420</v>
      </c>
      <c r="I225" s="109"/>
      <c r="J225" s="68">
        <v>6</v>
      </c>
      <c r="K225" s="68">
        <v>12</v>
      </c>
      <c r="L225" s="289"/>
      <c r="M225" s="67"/>
      <c r="N225" s="71"/>
      <c r="O225" s="80"/>
    </row>
    <row r="226" spans="1:15" ht="21.6" customHeight="1">
      <c r="A226" s="298" t="s">
        <v>4416</v>
      </c>
      <c r="B226" s="89" t="s">
        <v>627</v>
      </c>
      <c r="C226" s="89" t="s">
        <v>628</v>
      </c>
      <c r="D226" s="80" t="s">
        <v>4414</v>
      </c>
      <c r="E226" s="68"/>
      <c r="F226" s="85"/>
      <c r="G226" s="85"/>
      <c r="H226" s="109" t="s">
        <v>4415</v>
      </c>
      <c r="I226" s="109"/>
      <c r="J226" s="68">
        <v>6</v>
      </c>
      <c r="K226" s="68">
        <v>12</v>
      </c>
      <c r="L226" s="289"/>
      <c r="M226" s="67"/>
      <c r="N226" s="71"/>
      <c r="O226" s="80"/>
    </row>
    <row r="227" spans="1:15" ht="21.6" hidden="1" customHeight="1">
      <c r="A227" s="339" t="s">
        <v>2017</v>
      </c>
      <c r="B227" s="335" t="s">
        <v>1824</v>
      </c>
      <c r="C227" s="335" t="s">
        <v>1823</v>
      </c>
      <c r="D227" s="335" t="s">
        <v>2018</v>
      </c>
      <c r="E227" s="340" t="s">
        <v>725</v>
      </c>
      <c r="F227" s="340" t="s">
        <v>791</v>
      </c>
      <c r="G227" s="340" t="s">
        <v>446</v>
      </c>
      <c r="H227" s="341" t="s">
        <v>2019</v>
      </c>
      <c r="I227" s="341"/>
      <c r="J227" s="340">
        <v>6</v>
      </c>
      <c r="K227" s="340">
        <v>12</v>
      </c>
      <c r="L227" s="289"/>
      <c r="M227" s="67"/>
      <c r="N227" s="8"/>
      <c r="O227" s="71" t="s">
        <v>2020</v>
      </c>
    </row>
    <row r="228" spans="1:15" ht="21.6" hidden="1" customHeight="1">
      <c r="A228" s="339" t="s">
        <v>2021</v>
      </c>
      <c r="B228" s="335" t="s">
        <v>1824</v>
      </c>
      <c r="C228" s="335" t="s">
        <v>1823</v>
      </c>
      <c r="D228" s="335" t="s">
        <v>2022</v>
      </c>
      <c r="E228" s="340" t="s">
        <v>611</v>
      </c>
      <c r="F228" s="340" t="s">
        <v>791</v>
      </c>
      <c r="G228" s="340" t="s">
        <v>446</v>
      </c>
      <c r="H228" s="341" t="s">
        <v>2023</v>
      </c>
      <c r="I228" s="341"/>
      <c r="J228" s="340">
        <v>6</v>
      </c>
      <c r="K228" s="340">
        <v>12</v>
      </c>
      <c r="L228" s="289"/>
      <c r="M228" s="67"/>
      <c r="N228" s="8"/>
      <c r="O228" s="71" t="s">
        <v>2020</v>
      </c>
    </row>
    <row r="229" spans="1:15" ht="21.6" hidden="1" customHeight="1">
      <c r="A229" s="339" t="s">
        <v>2024</v>
      </c>
      <c r="B229" s="335" t="s">
        <v>1824</v>
      </c>
      <c r="C229" s="335" t="s">
        <v>1823</v>
      </c>
      <c r="D229" s="335" t="s">
        <v>2025</v>
      </c>
      <c r="E229" s="363" t="s">
        <v>793</v>
      </c>
      <c r="F229" s="363" t="s">
        <v>793</v>
      </c>
      <c r="G229" s="340" t="s">
        <v>2026</v>
      </c>
      <c r="H229" s="341" t="s">
        <v>2931</v>
      </c>
      <c r="I229" s="341" t="s">
        <v>2027</v>
      </c>
      <c r="J229" s="340">
        <v>6</v>
      </c>
      <c r="K229" s="340">
        <v>12</v>
      </c>
      <c r="L229" s="289"/>
      <c r="M229" s="67"/>
      <c r="N229" s="8"/>
      <c r="O229" s="71" t="s">
        <v>2020</v>
      </c>
    </row>
    <row r="230" spans="1:15" ht="21.6" customHeight="1">
      <c r="A230" s="298" t="s">
        <v>2028</v>
      </c>
      <c r="B230" s="80" t="s">
        <v>1824</v>
      </c>
      <c r="C230" s="80" t="s">
        <v>1823</v>
      </c>
      <c r="D230" s="80" t="s">
        <v>2029</v>
      </c>
      <c r="E230" s="68" t="s">
        <v>631</v>
      </c>
      <c r="F230" s="68" t="s">
        <v>802</v>
      </c>
      <c r="G230" s="68" t="s">
        <v>554</v>
      </c>
      <c r="H230" s="109" t="s">
        <v>2030</v>
      </c>
      <c r="I230" s="109" t="s">
        <v>2031</v>
      </c>
      <c r="J230" s="68">
        <v>6</v>
      </c>
      <c r="K230" s="68">
        <v>12</v>
      </c>
      <c r="L230" s="289"/>
      <c r="M230" s="67"/>
      <c r="N230" s="8"/>
      <c r="O230" s="71" t="s">
        <v>2020</v>
      </c>
    </row>
    <row r="231" spans="1:15" s="77" customFormat="1" ht="21.6" customHeight="1">
      <c r="A231" s="298" t="s">
        <v>3305</v>
      </c>
      <c r="B231" s="80" t="s">
        <v>1824</v>
      </c>
      <c r="C231" s="80" t="s">
        <v>1823</v>
      </c>
      <c r="D231" s="80" t="s">
        <v>2977</v>
      </c>
      <c r="E231" s="68" t="s">
        <v>3183</v>
      </c>
      <c r="F231" s="68" t="s">
        <v>3184</v>
      </c>
      <c r="G231" s="68" t="s">
        <v>3185</v>
      </c>
      <c r="H231" s="109" t="s">
        <v>3182</v>
      </c>
      <c r="I231" s="109" t="s">
        <v>3186</v>
      </c>
      <c r="J231" s="68">
        <v>6</v>
      </c>
      <c r="K231" s="68">
        <v>12</v>
      </c>
      <c r="L231" s="289"/>
      <c r="N231" s="71"/>
      <c r="O231" s="71"/>
    </row>
    <row r="232" spans="1:15" ht="21.6" customHeight="1">
      <c r="A232" s="298" t="s">
        <v>3724</v>
      </c>
      <c r="B232" s="91" t="s">
        <v>1824</v>
      </c>
      <c r="C232" s="91" t="s">
        <v>1823</v>
      </c>
      <c r="D232" s="91" t="s">
        <v>3421</v>
      </c>
      <c r="E232" s="116" t="s">
        <v>611</v>
      </c>
      <c r="F232" s="116" t="s">
        <v>791</v>
      </c>
      <c r="G232" s="116" t="s">
        <v>662</v>
      </c>
      <c r="H232" s="374" t="s">
        <v>3422</v>
      </c>
      <c r="I232" s="374"/>
      <c r="J232" s="116">
        <v>6</v>
      </c>
      <c r="K232" s="116">
        <v>12</v>
      </c>
      <c r="L232" s="375"/>
    </row>
    <row r="233" spans="1:15" ht="21.6" customHeight="1">
      <c r="A233" s="298" t="s">
        <v>4419</v>
      </c>
      <c r="B233" s="91" t="s">
        <v>1824</v>
      </c>
      <c r="C233" s="91" t="s">
        <v>1823</v>
      </c>
      <c r="D233" s="91" t="s">
        <v>4417</v>
      </c>
      <c r="E233" s="68"/>
      <c r="F233" s="68"/>
      <c r="G233" s="68"/>
      <c r="H233" s="109" t="s">
        <v>4418</v>
      </c>
      <c r="I233" s="109"/>
      <c r="J233" s="116">
        <v>6</v>
      </c>
      <c r="K233" s="116">
        <v>12</v>
      </c>
      <c r="L233" s="289"/>
    </row>
  </sheetData>
  <sheetProtection algorithmName="SHA-512" hashValue="T2tzcuLKA/uv/foRSw/sifUFePQvkEJ5yO3ThGG98X7gzCni4AAt5pvcXKappRcbVLmK4DlhuNpjpgPN3oShxA==" saltValue="fSymkSxoeGXLAy2F1YIEeQ==" spinCount="100000" sheet="1" autoFilter="0"/>
  <sortState xmlns:xlrd2="http://schemas.microsoft.com/office/spreadsheetml/2017/richdata2" ref="C3:T245">
    <sortCondition ref="C3:C245"/>
    <sortCondition ref="E3:E245"/>
    <sortCondition ref="G3:G245"/>
  </sortState>
  <phoneticPr fontId="2"/>
  <conditionalFormatting sqref="A2 A222:A229 A231:A1048576">
    <cfRule type="duplicateValues" dxfId="96" priority="21"/>
  </conditionalFormatting>
  <conditionalFormatting sqref="A4">
    <cfRule type="duplicateValues" dxfId="95" priority="18"/>
  </conditionalFormatting>
  <conditionalFormatting sqref="A5:A9">
    <cfRule type="duplicateValues" dxfId="94" priority="24"/>
  </conditionalFormatting>
  <conditionalFormatting sqref="A11">
    <cfRule type="duplicateValues" dxfId="93" priority="7"/>
  </conditionalFormatting>
  <conditionalFormatting sqref="A12:A16">
    <cfRule type="duplicateValues" dxfId="92" priority="6"/>
  </conditionalFormatting>
  <conditionalFormatting sqref="A18">
    <cfRule type="duplicateValues" dxfId="91" priority="9"/>
  </conditionalFormatting>
  <conditionalFormatting sqref="A19:A23">
    <cfRule type="duplicateValues" dxfId="90" priority="8"/>
  </conditionalFormatting>
  <conditionalFormatting sqref="A25:A27">
    <cfRule type="duplicateValues" dxfId="89" priority="1051"/>
    <cfRule type="duplicateValues" dxfId="88" priority="1052"/>
  </conditionalFormatting>
  <conditionalFormatting sqref="A26:A27">
    <cfRule type="duplicateValues" dxfId="87" priority="1053"/>
  </conditionalFormatting>
  <conditionalFormatting sqref="A29:A34">
    <cfRule type="duplicateValues" dxfId="86" priority="27"/>
  </conditionalFormatting>
  <conditionalFormatting sqref="A36">
    <cfRule type="duplicateValues" dxfId="85" priority="10"/>
  </conditionalFormatting>
  <conditionalFormatting sqref="A37:A41">
    <cfRule type="duplicateValues" dxfId="84" priority="11"/>
  </conditionalFormatting>
  <conditionalFormatting sqref="A43">
    <cfRule type="duplicateValues" dxfId="83" priority="12"/>
  </conditionalFormatting>
  <conditionalFormatting sqref="A44:A48">
    <cfRule type="duplicateValues" dxfId="82" priority="13"/>
  </conditionalFormatting>
  <conditionalFormatting sqref="A49">
    <cfRule type="duplicateValues" dxfId="81" priority="28"/>
  </conditionalFormatting>
  <conditionalFormatting sqref="A50:A54">
    <cfRule type="duplicateValues" dxfId="80" priority="84"/>
  </conditionalFormatting>
  <conditionalFormatting sqref="A57:A61">
    <cfRule type="duplicateValues" dxfId="79" priority="14"/>
  </conditionalFormatting>
  <conditionalFormatting sqref="A63">
    <cfRule type="duplicateValues" dxfId="78" priority="30"/>
    <cfRule type="duplicateValues" dxfId="77" priority="29"/>
  </conditionalFormatting>
  <conditionalFormatting sqref="A64:A68">
    <cfRule type="duplicateValues" dxfId="76" priority="16"/>
  </conditionalFormatting>
  <conditionalFormatting sqref="A69">
    <cfRule type="duplicateValues" dxfId="75" priority="31"/>
  </conditionalFormatting>
  <conditionalFormatting sqref="A70:A74">
    <cfRule type="duplicateValues" dxfId="74" priority="90"/>
  </conditionalFormatting>
  <conditionalFormatting sqref="A75">
    <cfRule type="duplicateValues" dxfId="73" priority="32"/>
  </conditionalFormatting>
  <conditionalFormatting sqref="A76:A80">
    <cfRule type="duplicateValues" dxfId="72" priority="67"/>
  </conditionalFormatting>
  <conditionalFormatting sqref="A81">
    <cfRule type="duplicateValues" dxfId="71" priority="33"/>
  </conditionalFormatting>
  <conditionalFormatting sqref="A82:A86">
    <cfRule type="duplicateValues" dxfId="70" priority="68"/>
  </conditionalFormatting>
  <conditionalFormatting sqref="A88">
    <cfRule type="duplicateValues" dxfId="69" priority="17"/>
  </conditionalFormatting>
  <conditionalFormatting sqref="A89:A93">
    <cfRule type="duplicateValues" dxfId="68" priority="1031"/>
  </conditionalFormatting>
  <conditionalFormatting sqref="A94">
    <cfRule type="duplicateValues" dxfId="67" priority="35"/>
  </conditionalFormatting>
  <conditionalFormatting sqref="A95:A100">
    <cfRule type="duplicateValues" dxfId="66" priority="69"/>
  </conditionalFormatting>
  <conditionalFormatting sqref="A101">
    <cfRule type="duplicateValues" dxfId="65" priority="36"/>
  </conditionalFormatting>
  <conditionalFormatting sqref="A102:A109">
    <cfRule type="duplicateValues" dxfId="64" priority="70"/>
  </conditionalFormatting>
  <conditionalFormatting sqref="A107">
    <cfRule type="duplicateValues" dxfId="63" priority="37"/>
  </conditionalFormatting>
  <conditionalFormatting sqref="A108:A112">
    <cfRule type="duplicateValues" dxfId="62" priority="71"/>
  </conditionalFormatting>
  <conditionalFormatting sqref="A114">
    <cfRule type="duplicateValues" dxfId="61" priority="38"/>
    <cfRule type="duplicateValues" dxfId="60" priority="39"/>
  </conditionalFormatting>
  <conditionalFormatting sqref="A115:A119">
    <cfRule type="duplicateValues" dxfId="59" priority="40"/>
  </conditionalFormatting>
  <conditionalFormatting sqref="A120">
    <cfRule type="duplicateValues" dxfId="58" priority="41"/>
  </conditionalFormatting>
  <conditionalFormatting sqref="A121:A125">
    <cfRule type="duplicateValues" dxfId="57" priority="72"/>
  </conditionalFormatting>
  <conditionalFormatting sqref="A127:A131">
    <cfRule type="duplicateValues" dxfId="56" priority="73"/>
  </conditionalFormatting>
  <conditionalFormatting sqref="A133">
    <cfRule type="duplicateValues" dxfId="55" priority="42"/>
  </conditionalFormatting>
  <conditionalFormatting sqref="A134:A138">
    <cfRule type="duplicateValues" dxfId="54" priority="43"/>
  </conditionalFormatting>
  <conditionalFormatting sqref="A140:A144">
    <cfRule type="duplicateValues" dxfId="53" priority="15"/>
  </conditionalFormatting>
  <conditionalFormatting sqref="A146">
    <cfRule type="duplicateValues" dxfId="52" priority="44"/>
  </conditionalFormatting>
  <conditionalFormatting sqref="A147:A151">
    <cfRule type="duplicateValues" dxfId="51" priority="45"/>
  </conditionalFormatting>
  <conditionalFormatting sqref="A152:A163">
    <cfRule type="duplicateValues" dxfId="50" priority="929"/>
  </conditionalFormatting>
  <conditionalFormatting sqref="A165">
    <cfRule type="duplicateValues" dxfId="49" priority="46"/>
  </conditionalFormatting>
  <conditionalFormatting sqref="A166:A170">
    <cfRule type="duplicateValues" dxfId="48" priority="47"/>
  </conditionalFormatting>
  <conditionalFormatting sqref="A171">
    <cfRule type="duplicateValues" dxfId="47" priority="49"/>
    <cfRule type="duplicateValues" dxfId="46" priority="48"/>
  </conditionalFormatting>
  <conditionalFormatting sqref="A172:A176">
    <cfRule type="duplicateValues" dxfId="45" priority="75"/>
    <cfRule type="duplicateValues" dxfId="44" priority="74"/>
  </conditionalFormatting>
  <conditionalFormatting sqref="A178:A181">
    <cfRule type="duplicateValues" dxfId="43" priority="89"/>
  </conditionalFormatting>
  <conditionalFormatting sqref="A183:A188">
    <cfRule type="duplicateValues" dxfId="42" priority="80"/>
    <cfRule type="duplicateValues" dxfId="41" priority="81"/>
  </conditionalFormatting>
  <conditionalFormatting sqref="A190">
    <cfRule type="duplicateValues" dxfId="40" priority="51"/>
    <cfRule type="duplicateValues" dxfId="39" priority="50"/>
  </conditionalFormatting>
  <conditionalFormatting sqref="A191:A195">
    <cfRule type="duplicateValues" dxfId="38" priority="53"/>
    <cfRule type="duplicateValues" dxfId="37" priority="52"/>
  </conditionalFormatting>
  <conditionalFormatting sqref="A196">
    <cfRule type="duplicateValues" dxfId="36" priority="55"/>
    <cfRule type="duplicateValues" dxfId="35" priority="54"/>
  </conditionalFormatting>
  <conditionalFormatting sqref="A197:A201">
    <cfRule type="duplicateValues" dxfId="34" priority="1054"/>
    <cfRule type="duplicateValues" dxfId="33" priority="1055"/>
  </conditionalFormatting>
  <conditionalFormatting sqref="A198:A201">
    <cfRule type="duplicateValues" dxfId="32" priority="1056"/>
    <cfRule type="duplicateValues" dxfId="31" priority="1057"/>
  </conditionalFormatting>
  <conditionalFormatting sqref="A202">
    <cfRule type="duplicateValues" dxfId="30" priority="56"/>
    <cfRule type="duplicateValues" dxfId="29" priority="57"/>
  </conditionalFormatting>
  <conditionalFormatting sqref="A203:A207">
    <cfRule type="duplicateValues" dxfId="28" priority="82"/>
    <cfRule type="duplicateValues" dxfId="27" priority="83"/>
  </conditionalFormatting>
  <conditionalFormatting sqref="A208 A182 A177 A132 A126 A113 A42 A3 A10 A17 A24 A28 A35 A55:A56 A62 A87 A139 A145 A164 A189">
    <cfRule type="duplicateValues" dxfId="26" priority="941"/>
  </conditionalFormatting>
  <conditionalFormatting sqref="A209:A213">
    <cfRule type="duplicateValues" dxfId="25" priority="58"/>
  </conditionalFormatting>
  <conditionalFormatting sqref="A214">
    <cfRule type="duplicateValues" dxfId="24" priority="59"/>
    <cfRule type="duplicateValues" dxfId="23" priority="60"/>
  </conditionalFormatting>
  <conditionalFormatting sqref="A215:A220">
    <cfRule type="duplicateValues" dxfId="22" priority="953"/>
    <cfRule type="duplicateValues" dxfId="21" priority="954"/>
  </conditionalFormatting>
  <conditionalFormatting sqref="A221">
    <cfRule type="duplicateValues" dxfId="20" priority="61"/>
    <cfRule type="duplicateValues" dxfId="19" priority="62"/>
    <cfRule type="duplicateValues" dxfId="18" priority="63"/>
  </conditionalFormatting>
  <conditionalFormatting sqref="A222:A229 A231:A1048576 A2:A220">
    <cfRule type="duplicateValues" dxfId="17" priority="19"/>
    <cfRule type="duplicateValues" dxfId="16" priority="20"/>
  </conditionalFormatting>
  <conditionalFormatting sqref="A223:A226">
    <cfRule type="duplicateValues" dxfId="15" priority="64"/>
    <cfRule type="duplicateValues" dxfId="14" priority="65"/>
  </conditionalFormatting>
  <conditionalFormatting sqref="A230">
    <cfRule type="duplicateValues" dxfId="13" priority="4"/>
    <cfRule type="duplicateValues" dxfId="12" priority="2"/>
    <cfRule type="duplicateValues" dxfId="11" priority="5"/>
    <cfRule type="duplicateValues" dxfId="10" priority="1"/>
    <cfRule type="duplicateValues" dxfId="9" priority="3"/>
  </conditionalFormatting>
  <conditionalFormatting sqref="A231:A1048576 A2:A229">
    <cfRule type="duplicateValues" dxfId="8" priority="22"/>
    <cfRule type="duplicateValues" dxfId="7" priority="23"/>
  </conditionalFormatting>
  <pageMargins left="0.25" right="0.25" top="0.75" bottom="0.75" header="0.3" footer="0.3"/>
  <pageSetup paperSize="9" scale="71" fitToHeight="0" orientation="portrait" horizontalDpi="4294967292" verticalDpi="4294967292" r:id="rId1"/>
  <legacyDrawing r:id="rId2"/>
  <tableParts count="1">
    <tablePart r:id="rId3"/>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theme="8" tint="0.59999389629810485"/>
  </sheetPr>
  <dimension ref="A1:Z165"/>
  <sheetViews>
    <sheetView zoomScaleNormal="100" workbookViewId="0">
      <pane ySplit="2" topLeftCell="A9" activePane="bottomLeft" state="frozen"/>
      <selection pane="bottomLeft" activeCell="D43" sqref="D43"/>
    </sheetView>
  </sheetViews>
  <sheetFormatPr defaultColWidth="8.75" defaultRowHeight="19.149999999999999" customHeight="1"/>
  <cols>
    <col min="1" max="1" width="11.75" style="99" customWidth="1"/>
    <col min="2" max="2" width="20" style="67" customWidth="1"/>
    <col min="3" max="3" width="35.75" style="67" hidden="1" customWidth="1"/>
    <col min="4" max="4" width="69" style="67" customWidth="1"/>
    <col min="5" max="6" width="8.75" style="94" hidden="1" customWidth="1"/>
    <col min="7" max="7" width="14.125" style="94" hidden="1" customWidth="1"/>
    <col min="8" max="9" width="15.25" style="70" customWidth="1"/>
    <col min="10" max="10" width="10.25" style="94" bestFit="1" customWidth="1"/>
    <col min="11" max="11" width="8.75" style="94"/>
    <col min="12" max="12" width="14.125" style="95" hidden="1" customWidth="1"/>
    <col min="13" max="13" width="17.625" style="67" hidden="1" customWidth="1"/>
    <col min="14" max="255" width="8.75" style="67"/>
    <col min="256" max="256" width="12" style="67" bestFit="1" customWidth="1"/>
    <col min="257" max="257" width="46.125" style="67" customWidth="1"/>
    <col min="258" max="258" width="59.625" style="67" bestFit="1" customWidth="1"/>
    <col min="259" max="259" width="22" style="67" bestFit="1" customWidth="1"/>
    <col min="260" max="260" width="15.625" style="67" customWidth="1"/>
    <col min="261" max="261" width="14.625" style="67" bestFit="1" customWidth="1"/>
    <col min="262" max="511" width="8.75" style="67"/>
    <col min="512" max="512" width="12" style="67" bestFit="1" customWidth="1"/>
    <col min="513" max="513" width="46.125" style="67" customWidth="1"/>
    <col min="514" max="514" width="59.625" style="67" bestFit="1" customWidth="1"/>
    <col min="515" max="515" width="22" style="67" bestFit="1" customWidth="1"/>
    <col min="516" max="516" width="15.625" style="67" customWidth="1"/>
    <col min="517" max="517" width="14.625" style="67" bestFit="1" customWidth="1"/>
    <col min="518" max="767" width="8.75" style="67"/>
    <col min="768" max="768" width="12" style="67" bestFit="1" customWidth="1"/>
    <col min="769" max="769" width="46.125" style="67" customWidth="1"/>
    <col min="770" max="770" width="59.625" style="67" bestFit="1" customWidth="1"/>
    <col min="771" max="771" width="22" style="67" bestFit="1" customWidth="1"/>
    <col min="772" max="772" width="15.625" style="67" customWidth="1"/>
    <col min="773" max="773" width="14.625" style="67" bestFit="1" customWidth="1"/>
    <col min="774" max="1023" width="8.75" style="67"/>
    <col min="1024" max="1024" width="12" style="67" bestFit="1" customWidth="1"/>
    <col min="1025" max="1025" width="46.125" style="67" customWidth="1"/>
    <col min="1026" max="1026" width="59.625" style="67" bestFit="1" customWidth="1"/>
    <col min="1027" max="1027" width="22" style="67" bestFit="1" customWidth="1"/>
    <col min="1028" max="1028" width="15.625" style="67" customWidth="1"/>
    <col min="1029" max="1029" width="14.625" style="67" bestFit="1" customWidth="1"/>
    <col min="1030" max="1279" width="8.75" style="67"/>
    <col min="1280" max="1280" width="12" style="67" bestFit="1" customWidth="1"/>
    <col min="1281" max="1281" width="46.125" style="67" customWidth="1"/>
    <col min="1282" max="1282" width="59.625" style="67" bestFit="1" customWidth="1"/>
    <col min="1283" max="1283" width="22" style="67" bestFit="1" customWidth="1"/>
    <col min="1284" max="1284" width="15.625" style="67" customWidth="1"/>
    <col min="1285" max="1285" width="14.625" style="67" bestFit="1" customWidth="1"/>
    <col min="1286" max="1535" width="8.75" style="67"/>
    <col min="1536" max="1536" width="12" style="67" bestFit="1" customWidth="1"/>
    <col min="1537" max="1537" width="46.125" style="67" customWidth="1"/>
    <col min="1538" max="1538" width="59.625" style="67" bestFit="1" customWidth="1"/>
    <col min="1539" max="1539" width="22" style="67" bestFit="1" customWidth="1"/>
    <col min="1540" max="1540" width="15.625" style="67" customWidth="1"/>
    <col min="1541" max="1541" width="14.625" style="67" bestFit="1" customWidth="1"/>
    <col min="1542" max="1791" width="8.75" style="67"/>
    <col min="1792" max="1792" width="12" style="67" bestFit="1" customWidth="1"/>
    <col min="1793" max="1793" width="46.125" style="67" customWidth="1"/>
    <col min="1794" max="1794" width="59.625" style="67" bestFit="1" customWidth="1"/>
    <col min="1795" max="1795" width="22" style="67" bestFit="1" customWidth="1"/>
    <col min="1796" max="1796" width="15.625" style="67" customWidth="1"/>
    <col min="1797" max="1797" width="14.625" style="67" bestFit="1" customWidth="1"/>
    <col min="1798" max="2047" width="8.75" style="67"/>
    <col min="2048" max="2048" width="12" style="67" bestFit="1" customWidth="1"/>
    <col min="2049" max="2049" width="46.125" style="67" customWidth="1"/>
    <col min="2050" max="2050" width="59.625" style="67" bestFit="1" customWidth="1"/>
    <col min="2051" max="2051" width="22" style="67" bestFit="1" customWidth="1"/>
    <col min="2052" max="2052" width="15.625" style="67" customWidth="1"/>
    <col min="2053" max="2053" width="14.625" style="67" bestFit="1" customWidth="1"/>
    <col min="2054" max="2303" width="8.75" style="67"/>
    <col min="2304" max="2304" width="12" style="67" bestFit="1" customWidth="1"/>
    <col min="2305" max="2305" width="46.125" style="67" customWidth="1"/>
    <col min="2306" max="2306" width="59.625" style="67" bestFit="1" customWidth="1"/>
    <col min="2307" max="2307" width="22" style="67" bestFit="1" customWidth="1"/>
    <col min="2308" max="2308" width="15.625" style="67" customWidth="1"/>
    <col min="2309" max="2309" width="14.625" style="67" bestFit="1" customWidth="1"/>
    <col min="2310" max="2559" width="8.75" style="67"/>
    <col min="2560" max="2560" width="12" style="67" bestFit="1" customWidth="1"/>
    <col min="2561" max="2561" width="46.125" style="67" customWidth="1"/>
    <col min="2562" max="2562" width="59.625" style="67" bestFit="1" customWidth="1"/>
    <col min="2563" max="2563" width="22" style="67" bestFit="1" customWidth="1"/>
    <col min="2564" max="2564" width="15.625" style="67" customWidth="1"/>
    <col min="2565" max="2565" width="14.625" style="67" bestFit="1" customWidth="1"/>
    <col min="2566" max="2815" width="8.75" style="67"/>
    <col min="2816" max="2816" width="12" style="67" bestFit="1" customWidth="1"/>
    <col min="2817" max="2817" width="46.125" style="67" customWidth="1"/>
    <col min="2818" max="2818" width="59.625" style="67" bestFit="1" customWidth="1"/>
    <col min="2819" max="2819" width="22" style="67" bestFit="1" customWidth="1"/>
    <col min="2820" max="2820" width="15.625" style="67" customWidth="1"/>
    <col min="2821" max="2821" width="14.625" style="67" bestFit="1" customWidth="1"/>
    <col min="2822" max="3071" width="8.75" style="67"/>
    <col min="3072" max="3072" width="12" style="67" bestFit="1" customWidth="1"/>
    <col min="3073" max="3073" width="46.125" style="67" customWidth="1"/>
    <col min="3074" max="3074" width="59.625" style="67" bestFit="1" customWidth="1"/>
    <col min="3075" max="3075" width="22" style="67" bestFit="1" customWidth="1"/>
    <col min="3076" max="3076" width="15.625" style="67" customWidth="1"/>
    <col min="3077" max="3077" width="14.625" style="67" bestFit="1" customWidth="1"/>
    <col min="3078" max="3327" width="8.75" style="67"/>
    <col min="3328" max="3328" width="12" style="67" bestFit="1" customWidth="1"/>
    <col min="3329" max="3329" width="46.125" style="67" customWidth="1"/>
    <col min="3330" max="3330" width="59.625" style="67" bestFit="1" customWidth="1"/>
    <col min="3331" max="3331" width="22" style="67" bestFit="1" customWidth="1"/>
    <col min="3332" max="3332" width="15.625" style="67" customWidth="1"/>
    <col min="3333" max="3333" width="14.625" style="67" bestFit="1" customWidth="1"/>
    <col min="3334" max="3583" width="8.75" style="67"/>
    <col min="3584" max="3584" width="12" style="67" bestFit="1" customWidth="1"/>
    <col min="3585" max="3585" width="46.125" style="67" customWidth="1"/>
    <col min="3586" max="3586" width="59.625" style="67" bestFit="1" customWidth="1"/>
    <col min="3587" max="3587" width="22" style="67" bestFit="1" customWidth="1"/>
    <col min="3588" max="3588" width="15.625" style="67" customWidth="1"/>
    <col min="3589" max="3589" width="14.625" style="67" bestFit="1" customWidth="1"/>
    <col min="3590" max="3839" width="8.75" style="67"/>
    <col min="3840" max="3840" width="12" style="67" bestFit="1" customWidth="1"/>
    <col min="3841" max="3841" width="46.125" style="67" customWidth="1"/>
    <col min="3842" max="3842" width="59.625" style="67" bestFit="1" customWidth="1"/>
    <col min="3843" max="3843" width="22" style="67" bestFit="1" customWidth="1"/>
    <col min="3844" max="3844" width="15.625" style="67" customWidth="1"/>
    <col min="3845" max="3845" width="14.625" style="67" bestFit="1" customWidth="1"/>
    <col min="3846" max="4095" width="8.75" style="67"/>
    <col min="4096" max="4096" width="12" style="67" bestFit="1" customWidth="1"/>
    <col min="4097" max="4097" width="46.125" style="67" customWidth="1"/>
    <col min="4098" max="4098" width="59.625" style="67" bestFit="1" customWidth="1"/>
    <col min="4099" max="4099" width="22" style="67" bestFit="1" customWidth="1"/>
    <col min="4100" max="4100" width="15.625" style="67" customWidth="1"/>
    <col min="4101" max="4101" width="14.625" style="67" bestFit="1" customWidth="1"/>
    <col min="4102" max="4351" width="8.75" style="67"/>
    <col min="4352" max="4352" width="12" style="67" bestFit="1" customWidth="1"/>
    <col min="4353" max="4353" width="46.125" style="67" customWidth="1"/>
    <col min="4354" max="4354" width="59.625" style="67" bestFit="1" customWidth="1"/>
    <col min="4355" max="4355" width="22" style="67" bestFit="1" customWidth="1"/>
    <col min="4356" max="4356" width="15.625" style="67" customWidth="1"/>
    <col min="4357" max="4357" width="14.625" style="67" bestFit="1" customWidth="1"/>
    <col min="4358" max="4607" width="8.75" style="67"/>
    <col min="4608" max="4608" width="12" style="67" bestFit="1" customWidth="1"/>
    <col min="4609" max="4609" width="46.125" style="67" customWidth="1"/>
    <col min="4610" max="4610" width="59.625" style="67" bestFit="1" customWidth="1"/>
    <col min="4611" max="4611" width="22" style="67" bestFit="1" customWidth="1"/>
    <col min="4612" max="4612" width="15.625" style="67" customWidth="1"/>
    <col min="4613" max="4613" width="14.625" style="67" bestFit="1" customWidth="1"/>
    <col min="4614" max="4863" width="8.75" style="67"/>
    <col min="4864" max="4864" width="12" style="67" bestFit="1" customWidth="1"/>
    <col min="4865" max="4865" width="46.125" style="67" customWidth="1"/>
    <col min="4866" max="4866" width="59.625" style="67" bestFit="1" customWidth="1"/>
    <col min="4867" max="4867" width="22" style="67" bestFit="1" customWidth="1"/>
    <col min="4868" max="4868" width="15.625" style="67" customWidth="1"/>
    <col min="4869" max="4869" width="14.625" style="67" bestFit="1" customWidth="1"/>
    <col min="4870" max="5119" width="8.75" style="67"/>
    <col min="5120" max="5120" width="12" style="67" bestFit="1" customWidth="1"/>
    <col min="5121" max="5121" width="46.125" style="67" customWidth="1"/>
    <col min="5122" max="5122" width="59.625" style="67" bestFit="1" customWidth="1"/>
    <col min="5123" max="5123" width="22" style="67" bestFit="1" customWidth="1"/>
    <col min="5124" max="5124" width="15.625" style="67" customWidth="1"/>
    <col min="5125" max="5125" width="14.625" style="67" bestFit="1" customWidth="1"/>
    <col min="5126" max="5375" width="8.75" style="67"/>
    <col min="5376" max="5376" width="12" style="67" bestFit="1" customWidth="1"/>
    <col min="5377" max="5377" width="46.125" style="67" customWidth="1"/>
    <col min="5378" max="5378" width="59.625" style="67" bestFit="1" customWidth="1"/>
    <col min="5379" max="5379" width="22" style="67" bestFit="1" customWidth="1"/>
    <col min="5380" max="5380" width="15.625" style="67" customWidth="1"/>
    <col min="5381" max="5381" width="14.625" style="67" bestFit="1" customWidth="1"/>
    <col min="5382" max="5631" width="8.75" style="67"/>
    <col min="5632" max="5632" width="12" style="67" bestFit="1" customWidth="1"/>
    <col min="5633" max="5633" width="46.125" style="67" customWidth="1"/>
    <col min="5634" max="5634" width="59.625" style="67" bestFit="1" customWidth="1"/>
    <col min="5635" max="5635" width="22" style="67" bestFit="1" customWidth="1"/>
    <col min="5636" max="5636" width="15.625" style="67" customWidth="1"/>
    <col min="5637" max="5637" width="14.625" style="67" bestFit="1" customWidth="1"/>
    <col min="5638" max="5887" width="8.75" style="67"/>
    <col min="5888" max="5888" width="12" style="67" bestFit="1" customWidth="1"/>
    <col min="5889" max="5889" width="46.125" style="67" customWidth="1"/>
    <col min="5890" max="5890" width="59.625" style="67" bestFit="1" customWidth="1"/>
    <col min="5891" max="5891" width="22" style="67" bestFit="1" customWidth="1"/>
    <col min="5892" max="5892" width="15.625" style="67" customWidth="1"/>
    <col min="5893" max="5893" width="14.625" style="67" bestFit="1" customWidth="1"/>
    <col min="5894" max="6143" width="8.75" style="67"/>
    <col min="6144" max="6144" width="12" style="67" bestFit="1" customWidth="1"/>
    <col min="6145" max="6145" width="46.125" style="67" customWidth="1"/>
    <col min="6146" max="6146" width="59.625" style="67" bestFit="1" customWidth="1"/>
    <col min="6147" max="6147" width="22" style="67" bestFit="1" customWidth="1"/>
    <col min="6148" max="6148" width="15.625" style="67" customWidth="1"/>
    <col min="6149" max="6149" width="14.625" style="67" bestFit="1" customWidth="1"/>
    <col min="6150" max="6399" width="8.75" style="67"/>
    <col min="6400" max="6400" width="12" style="67" bestFit="1" customWidth="1"/>
    <col min="6401" max="6401" width="46.125" style="67" customWidth="1"/>
    <col min="6402" max="6402" width="59.625" style="67" bestFit="1" customWidth="1"/>
    <col min="6403" max="6403" width="22" style="67" bestFit="1" customWidth="1"/>
    <col min="6404" max="6404" width="15.625" style="67" customWidth="1"/>
    <col min="6405" max="6405" width="14.625" style="67" bestFit="1" customWidth="1"/>
    <col min="6406" max="6655" width="8.75" style="67"/>
    <col min="6656" max="6656" width="12" style="67" bestFit="1" customWidth="1"/>
    <col min="6657" max="6657" width="46.125" style="67" customWidth="1"/>
    <col min="6658" max="6658" width="59.625" style="67" bestFit="1" customWidth="1"/>
    <col min="6659" max="6659" width="22" style="67" bestFit="1" customWidth="1"/>
    <col min="6660" max="6660" width="15.625" style="67" customWidth="1"/>
    <col min="6661" max="6661" width="14.625" style="67" bestFit="1" customWidth="1"/>
    <col min="6662" max="6911" width="8.75" style="67"/>
    <col min="6912" max="6912" width="12" style="67" bestFit="1" customWidth="1"/>
    <col min="6913" max="6913" width="46.125" style="67" customWidth="1"/>
    <col min="6914" max="6914" width="59.625" style="67" bestFit="1" customWidth="1"/>
    <col min="6915" max="6915" width="22" style="67" bestFit="1" customWidth="1"/>
    <col min="6916" max="6916" width="15.625" style="67" customWidth="1"/>
    <col min="6917" max="6917" width="14.625" style="67" bestFit="1" customWidth="1"/>
    <col min="6918" max="7167" width="8.75" style="67"/>
    <col min="7168" max="7168" width="12" style="67" bestFit="1" customWidth="1"/>
    <col min="7169" max="7169" width="46.125" style="67" customWidth="1"/>
    <col min="7170" max="7170" width="59.625" style="67" bestFit="1" customWidth="1"/>
    <col min="7171" max="7171" width="22" style="67" bestFit="1" customWidth="1"/>
    <col min="7172" max="7172" width="15.625" style="67" customWidth="1"/>
    <col min="7173" max="7173" width="14.625" style="67" bestFit="1" customWidth="1"/>
    <col min="7174" max="7423" width="8.75" style="67"/>
    <col min="7424" max="7424" width="12" style="67" bestFit="1" customWidth="1"/>
    <col min="7425" max="7425" width="46.125" style="67" customWidth="1"/>
    <col min="7426" max="7426" width="59.625" style="67" bestFit="1" customWidth="1"/>
    <col min="7427" max="7427" width="22" style="67" bestFit="1" customWidth="1"/>
    <col min="7428" max="7428" width="15.625" style="67" customWidth="1"/>
    <col min="7429" max="7429" width="14.625" style="67" bestFit="1" customWidth="1"/>
    <col min="7430" max="7679" width="8.75" style="67"/>
    <col min="7680" max="7680" width="12" style="67" bestFit="1" customWidth="1"/>
    <col min="7681" max="7681" width="46.125" style="67" customWidth="1"/>
    <col min="7682" max="7682" width="59.625" style="67" bestFit="1" customWidth="1"/>
    <col min="7683" max="7683" width="22" style="67" bestFit="1" customWidth="1"/>
    <col min="7684" max="7684" width="15.625" style="67" customWidth="1"/>
    <col min="7685" max="7685" width="14.625" style="67" bestFit="1" customWidth="1"/>
    <col min="7686" max="7935" width="8.75" style="67"/>
    <col min="7936" max="7936" width="12" style="67" bestFit="1" customWidth="1"/>
    <col min="7937" max="7937" width="46.125" style="67" customWidth="1"/>
    <col min="7938" max="7938" width="59.625" style="67" bestFit="1" customWidth="1"/>
    <col min="7939" max="7939" width="22" style="67" bestFit="1" customWidth="1"/>
    <col min="7940" max="7940" width="15.625" style="67" customWidth="1"/>
    <col min="7941" max="7941" width="14.625" style="67" bestFit="1" customWidth="1"/>
    <col min="7942" max="8191" width="8.75" style="67"/>
    <col min="8192" max="8192" width="12" style="67" bestFit="1" customWidth="1"/>
    <col min="8193" max="8193" width="46.125" style="67" customWidth="1"/>
    <col min="8194" max="8194" width="59.625" style="67" bestFit="1" customWidth="1"/>
    <col min="8195" max="8195" width="22" style="67" bestFit="1" customWidth="1"/>
    <col min="8196" max="8196" width="15.625" style="67" customWidth="1"/>
    <col min="8197" max="8197" width="14.625" style="67" bestFit="1" customWidth="1"/>
    <col min="8198" max="8447" width="8.75" style="67"/>
    <col min="8448" max="8448" width="12" style="67" bestFit="1" customWidth="1"/>
    <col min="8449" max="8449" width="46.125" style="67" customWidth="1"/>
    <col min="8450" max="8450" width="59.625" style="67" bestFit="1" customWidth="1"/>
    <col min="8451" max="8451" width="22" style="67" bestFit="1" customWidth="1"/>
    <col min="8452" max="8452" width="15.625" style="67" customWidth="1"/>
    <col min="8453" max="8453" width="14.625" style="67" bestFit="1" customWidth="1"/>
    <col min="8454" max="8703" width="8.75" style="67"/>
    <col min="8704" max="8704" width="12" style="67" bestFit="1" customWidth="1"/>
    <col min="8705" max="8705" width="46.125" style="67" customWidth="1"/>
    <col min="8706" max="8706" width="59.625" style="67" bestFit="1" customWidth="1"/>
    <col min="8707" max="8707" width="22" style="67" bestFit="1" customWidth="1"/>
    <col min="8708" max="8708" width="15.625" style="67" customWidth="1"/>
    <col min="8709" max="8709" width="14.625" style="67" bestFit="1" customWidth="1"/>
    <col min="8710" max="8959" width="8.75" style="67"/>
    <col min="8960" max="8960" width="12" style="67" bestFit="1" customWidth="1"/>
    <col min="8961" max="8961" width="46.125" style="67" customWidth="1"/>
    <col min="8962" max="8962" width="59.625" style="67" bestFit="1" customWidth="1"/>
    <col min="8963" max="8963" width="22" style="67" bestFit="1" customWidth="1"/>
    <col min="8964" max="8964" width="15.625" style="67" customWidth="1"/>
    <col min="8965" max="8965" width="14.625" style="67" bestFit="1" customWidth="1"/>
    <col min="8966" max="9215" width="8.75" style="67"/>
    <col min="9216" max="9216" width="12" style="67" bestFit="1" customWidth="1"/>
    <col min="9217" max="9217" width="46.125" style="67" customWidth="1"/>
    <col min="9218" max="9218" width="59.625" style="67" bestFit="1" customWidth="1"/>
    <col min="9219" max="9219" width="22" style="67" bestFit="1" customWidth="1"/>
    <col min="9220" max="9220" width="15.625" style="67" customWidth="1"/>
    <col min="9221" max="9221" width="14.625" style="67" bestFit="1" customWidth="1"/>
    <col min="9222" max="9471" width="8.75" style="67"/>
    <col min="9472" max="9472" width="12" style="67" bestFit="1" customWidth="1"/>
    <col min="9473" max="9473" width="46.125" style="67" customWidth="1"/>
    <col min="9474" max="9474" width="59.625" style="67" bestFit="1" customWidth="1"/>
    <col min="9475" max="9475" width="22" style="67" bestFit="1" customWidth="1"/>
    <col min="9476" max="9476" width="15.625" style="67" customWidth="1"/>
    <col min="9477" max="9477" width="14.625" style="67" bestFit="1" customWidth="1"/>
    <col min="9478" max="9727" width="8.75" style="67"/>
    <col min="9728" max="9728" width="12" style="67" bestFit="1" customWidth="1"/>
    <col min="9729" max="9729" width="46.125" style="67" customWidth="1"/>
    <col min="9730" max="9730" width="59.625" style="67" bestFit="1" customWidth="1"/>
    <col min="9731" max="9731" width="22" style="67" bestFit="1" customWidth="1"/>
    <col min="9732" max="9732" width="15.625" style="67" customWidth="1"/>
    <col min="9733" max="9733" width="14.625" style="67" bestFit="1" customWidth="1"/>
    <col min="9734" max="9983" width="8.75" style="67"/>
    <col min="9984" max="9984" width="12" style="67" bestFit="1" customWidth="1"/>
    <col min="9985" max="9985" width="46.125" style="67" customWidth="1"/>
    <col min="9986" max="9986" width="59.625" style="67" bestFit="1" customWidth="1"/>
    <col min="9987" max="9987" width="22" style="67" bestFit="1" customWidth="1"/>
    <col min="9988" max="9988" width="15.625" style="67" customWidth="1"/>
    <col min="9989" max="9989" width="14.625" style="67" bestFit="1" customWidth="1"/>
    <col min="9990" max="10239" width="8.75" style="67"/>
    <col min="10240" max="10240" width="12" style="67" bestFit="1" customWidth="1"/>
    <col min="10241" max="10241" width="46.125" style="67" customWidth="1"/>
    <col min="10242" max="10242" width="59.625" style="67" bestFit="1" customWidth="1"/>
    <col min="10243" max="10243" width="22" style="67" bestFit="1" customWidth="1"/>
    <col min="10244" max="10244" width="15.625" style="67" customWidth="1"/>
    <col min="10245" max="10245" width="14.625" style="67" bestFit="1" customWidth="1"/>
    <col min="10246" max="10495" width="8.75" style="67"/>
    <col min="10496" max="10496" width="12" style="67" bestFit="1" customWidth="1"/>
    <col min="10497" max="10497" width="46.125" style="67" customWidth="1"/>
    <col min="10498" max="10498" width="59.625" style="67" bestFit="1" customWidth="1"/>
    <col min="10499" max="10499" width="22" style="67" bestFit="1" customWidth="1"/>
    <col min="10500" max="10500" width="15.625" style="67" customWidth="1"/>
    <col min="10501" max="10501" width="14.625" style="67" bestFit="1" customWidth="1"/>
    <col min="10502" max="10751" width="8.75" style="67"/>
    <col min="10752" max="10752" width="12" style="67" bestFit="1" customWidth="1"/>
    <col min="10753" max="10753" width="46.125" style="67" customWidth="1"/>
    <col min="10754" max="10754" width="59.625" style="67" bestFit="1" customWidth="1"/>
    <col min="10755" max="10755" width="22" style="67" bestFit="1" customWidth="1"/>
    <col min="10756" max="10756" width="15.625" style="67" customWidth="1"/>
    <col min="10757" max="10757" width="14.625" style="67" bestFit="1" customWidth="1"/>
    <col min="10758" max="11007" width="8.75" style="67"/>
    <col min="11008" max="11008" width="12" style="67" bestFit="1" customWidth="1"/>
    <col min="11009" max="11009" width="46.125" style="67" customWidth="1"/>
    <col min="11010" max="11010" width="59.625" style="67" bestFit="1" customWidth="1"/>
    <col min="11011" max="11011" width="22" style="67" bestFit="1" customWidth="1"/>
    <col min="11012" max="11012" width="15.625" style="67" customWidth="1"/>
    <col min="11013" max="11013" width="14.625" style="67" bestFit="1" customWidth="1"/>
    <col min="11014" max="11263" width="8.75" style="67"/>
    <col min="11264" max="11264" width="12" style="67" bestFit="1" customWidth="1"/>
    <col min="11265" max="11265" width="46.125" style="67" customWidth="1"/>
    <col min="11266" max="11266" width="59.625" style="67" bestFit="1" customWidth="1"/>
    <col min="11267" max="11267" width="22" style="67" bestFit="1" customWidth="1"/>
    <col min="11268" max="11268" width="15.625" style="67" customWidth="1"/>
    <col min="11269" max="11269" width="14.625" style="67" bestFit="1" customWidth="1"/>
    <col min="11270" max="11519" width="8.75" style="67"/>
    <col min="11520" max="11520" width="12" style="67" bestFit="1" customWidth="1"/>
    <col min="11521" max="11521" width="46.125" style="67" customWidth="1"/>
    <col min="11522" max="11522" width="59.625" style="67" bestFit="1" customWidth="1"/>
    <col min="11523" max="11523" width="22" style="67" bestFit="1" customWidth="1"/>
    <col min="11524" max="11524" width="15.625" style="67" customWidth="1"/>
    <col min="11525" max="11525" width="14.625" style="67" bestFit="1" customWidth="1"/>
    <col min="11526" max="11775" width="8.75" style="67"/>
    <col min="11776" max="11776" width="12" style="67" bestFit="1" customWidth="1"/>
    <col min="11777" max="11777" width="46.125" style="67" customWidth="1"/>
    <col min="11778" max="11778" width="59.625" style="67" bestFit="1" customWidth="1"/>
    <col min="11779" max="11779" width="22" style="67" bestFit="1" customWidth="1"/>
    <col min="11780" max="11780" width="15.625" style="67" customWidth="1"/>
    <col min="11781" max="11781" width="14.625" style="67" bestFit="1" customWidth="1"/>
    <col min="11782" max="12031" width="8.75" style="67"/>
    <col min="12032" max="12032" width="12" style="67" bestFit="1" customWidth="1"/>
    <col min="12033" max="12033" width="46.125" style="67" customWidth="1"/>
    <col min="12034" max="12034" width="59.625" style="67" bestFit="1" customWidth="1"/>
    <col min="12035" max="12035" width="22" style="67" bestFit="1" customWidth="1"/>
    <col min="12036" max="12036" width="15.625" style="67" customWidth="1"/>
    <col min="12037" max="12037" width="14.625" style="67" bestFit="1" customWidth="1"/>
    <col min="12038" max="12287" width="8.75" style="67"/>
    <col min="12288" max="12288" width="12" style="67" bestFit="1" customWidth="1"/>
    <col min="12289" max="12289" width="46.125" style="67" customWidth="1"/>
    <col min="12290" max="12290" width="59.625" style="67" bestFit="1" customWidth="1"/>
    <col min="12291" max="12291" width="22" style="67" bestFit="1" customWidth="1"/>
    <col min="12292" max="12292" width="15.625" style="67" customWidth="1"/>
    <col min="12293" max="12293" width="14.625" style="67" bestFit="1" customWidth="1"/>
    <col min="12294" max="12543" width="8.75" style="67"/>
    <col min="12544" max="12544" width="12" style="67" bestFit="1" customWidth="1"/>
    <col min="12545" max="12545" width="46.125" style="67" customWidth="1"/>
    <col min="12546" max="12546" width="59.625" style="67" bestFit="1" customWidth="1"/>
    <col min="12547" max="12547" width="22" style="67" bestFit="1" customWidth="1"/>
    <col min="12548" max="12548" width="15.625" style="67" customWidth="1"/>
    <col min="12549" max="12549" width="14.625" style="67" bestFit="1" customWidth="1"/>
    <col min="12550" max="12799" width="8.75" style="67"/>
    <col min="12800" max="12800" width="12" style="67" bestFit="1" customWidth="1"/>
    <col min="12801" max="12801" width="46.125" style="67" customWidth="1"/>
    <col min="12802" max="12802" width="59.625" style="67" bestFit="1" customWidth="1"/>
    <col min="12803" max="12803" width="22" style="67" bestFit="1" customWidth="1"/>
    <col min="12804" max="12804" width="15.625" style="67" customWidth="1"/>
    <col min="12805" max="12805" width="14.625" style="67" bestFit="1" customWidth="1"/>
    <col min="12806" max="13055" width="8.75" style="67"/>
    <col min="13056" max="13056" width="12" style="67" bestFit="1" customWidth="1"/>
    <col min="13057" max="13057" width="46.125" style="67" customWidth="1"/>
    <col min="13058" max="13058" width="59.625" style="67" bestFit="1" customWidth="1"/>
    <col min="13059" max="13059" width="22" style="67" bestFit="1" customWidth="1"/>
    <col min="13060" max="13060" width="15.625" style="67" customWidth="1"/>
    <col min="13061" max="13061" width="14.625" style="67" bestFit="1" customWidth="1"/>
    <col min="13062" max="13311" width="8.75" style="67"/>
    <col min="13312" max="13312" width="12" style="67" bestFit="1" customWidth="1"/>
    <col min="13313" max="13313" width="46.125" style="67" customWidth="1"/>
    <col min="13314" max="13314" width="59.625" style="67" bestFit="1" customWidth="1"/>
    <col min="13315" max="13315" width="22" style="67" bestFit="1" customWidth="1"/>
    <col min="13316" max="13316" width="15.625" style="67" customWidth="1"/>
    <col min="13317" max="13317" width="14.625" style="67" bestFit="1" customWidth="1"/>
    <col min="13318" max="13567" width="8.75" style="67"/>
    <col min="13568" max="13568" width="12" style="67" bestFit="1" customWidth="1"/>
    <col min="13569" max="13569" width="46.125" style="67" customWidth="1"/>
    <col min="13570" max="13570" width="59.625" style="67" bestFit="1" customWidth="1"/>
    <col min="13571" max="13571" width="22" style="67" bestFit="1" customWidth="1"/>
    <col min="13572" max="13572" width="15.625" style="67" customWidth="1"/>
    <col min="13573" max="13573" width="14.625" style="67" bestFit="1" customWidth="1"/>
    <col min="13574" max="13823" width="8.75" style="67"/>
    <col min="13824" max="13824" width="12" style="67" bestFit="1" customWidth="1"/>
    <col min="13825" max="13825" width="46.125" style="67" customWidth="1"/>
    <col min="13826" max="13826" width="59.625" style="67" bestFit="1" customWidth="1"/>
    <col min="13827" max="13827" width="22" style="67" bestFit="1" customWidth="1"/>
    <col min="13828" max="13828" width="15.625" style="67" customWidth="1"/>
    <col min="13829" max="13829" width="14.625" style="67" bestFit="1" customWidth="1"/>
    <col min="13830" max="14079" width="8.75" style="67"/>
    <col min="14080" max="14080" width="12" style="67" bestFit="1" customWidth="1"/>
    <col min="14081" max="14081" width="46.125" style="67" customWidth="1"/>
    <col min="14082" max="14082" width="59.625" style="67" bestFit="1" customWidth="1"/>
    <col min="14083" max="14083" width="22" style="67" bestFit="1" customWidth="1"/>
    <col min="14084" max="14084" width="15.625" style="67" customWidth="1"/>
    <col min="14085" max="14085" width="14.625" style="67" bestFit="1" customWidth="1"/>
    <col min="14086" max="14335" width="8.75" style="67"/>
    <col min="14336" max="14336" width="12" style="67" bestFit="1" customWidth="1"/>
    <col min="14337" max="14337" width="46.125" style="67" customWidth="1"/>
    <col min="14338" max="14338" width="59.625" style="67" bestFit="1" customWidth="1"/>
    <col min="14339" max="14339" width="22" style="67" bestFit="1" customWidth="1"/>
    <col min="14340" max="14340" width="15.625" style="67" customWidth="1"/>
    <col min="14341" max="14341" width="14.625" style="67" bestFit="1" customWidth="1"/>
    <col min="14342" max="14591" width="8.75" style="67"/>
    <col min="14592" max="14592" width="12" style="67" bestFit="1" customWidth="1"/>
    <col min="14593" max="14593" width="46.125" style="67" customWidth="1"/>
    <col min="14594" max="14594" width="59.625" style="67" bestFit="1" customWidth="1"/>
    <col min="14595" max="14595" width="22" style="67" bestFit="1" customWidth="1"/>
    <col min="14596" max="14596" width="15.625" style="67" customWidth="1"/>
    <col min="14597" max="14597" width="14.625" style="67" bestFit="1" customWidth="1"/>
    <col min="14598" max="14847" width="8.75" style="67"/>
    <col min="14848" max="14848" width="12" style="67" bestFit="1" customWidth="1"/>
    <col min="14849" max="14849" width="46.125" style="67" customWidth="1"/>
    <col min="14850" max="14850" width="59.625" style="67" bestFit="1" customWidth="1"/>
    <col min="14851" max="14851" width="22" style="67" bestFit="1" customWidth="1"/>
    <col min="14852" max="14852" width="15.625" style="67" customWidth="1"/>
    <col min="14853" max="14853" width="14.625" style="67" bestFit="1" customWidth="1"/>
    <col min="14854" max="15103" width="8.75" style="67"/>
    <col min="15104" max="15104" width="12" style="67" bestFit="1" customWidth="1"/>
    <col min="15105" max="15105" width="46.125" style="67" customWidth="1"/>
    <col min="15106" max="15106" width="59.625" style="67" bestFit="1" customWidth="1"/>
    <col min="15107" max="15107" width="22" style="67" bestFit="1" customWidth="1"/>
    <col min="15108" max="15108" width="15.625" style="67" customWidth="1"/>
    <col min="15109" max="15109" width="14.625" style="67" bestFit="1" customWidth="1"/>
    <col min="15110" max="15359" width="8.75" style="67"/>
    <col min="15360" max="15360" width="12" style="67" bestFit="1" customWidth="1"/>
    <col min="15361" max="15361" width="46.125" style="67" customWidth="1"/>
    <col min="15362" max="15362" width="59.625" style="67" bestFit="1" customWidth="1"/>
    <col min="15363" max="15363" width="22" style="67" bestFit="1" customWidth="1"/>
    <col min="15364" max="15364" width="15.625" style="67" customWidth="1"/>
    <col min="15365" max="15365" width="14.625" style="67" bestFit="1" customWidth="1"/>
    <col min="15366" max="15615" width="8.75" style="67"/>
    <col min="15616" max="15616" width="12" style="67" bestFit="1" customWidth="1"/>
    <col min="15617" max="15617" width="46.125" style="67" customWidth="1"/>
    <col min="15618" max="15618" width="59.625" style="67" bestFit="1" customWidth="1"/>
    <col min="15619" max="15619" width="22" style="67" bestFit="1" customWidth="1"/>
    <col min="15620" max="15620" width="15.625" style="67" customWidth="1"/>
    <col min="15621" max="15621" width="14.625" style="67" bestFit="1" customWidth="1"/>
    <col min="15622" max="15871" width="8.75" style="67"/>
    <col min="15872" max="15872" width="12" style="67" bestFit="1" customWidth="1"/>
    <col min="15873" max="15873" width="46.125" style="67" customWidth="1"/>
    <col min="15874" max="15874" width="59.625" style="67" bestFit="1" customWidth="1"/>
    <col min="15875" max="15875" width="22" style="67" bestFit="1" customWidth="1"/>
    <col min="15876" max="15876" width="15.625" style="67" customWidth="1"/>
    <col min="15877" max="15877" width="14.625" style="67" bestFit="1" customWidth="1"/>
    <col min="15878" max="16127" width="8.75" style="67"/>
    <col min="16128" max="16128" width="12" style="67" bestFit="1" customWidth="1"/>
    <col min="16129" max="16129" width="46.125" style="67" customWidth="1"/>
    <col min="16130" max="16130" width="59.625" style="67" bestFit="1" customWidth="1"/>
    <col min="16131" max="16131" width="22" style="67" bestFit="1" customWidth="1"/>
    <col min="16132" max="16132" width="15.625" style="67" customWidth="1"/>
    <col min="16133" max="16133" width="14.625" style="67" bestFit="1" customWidth="1"/>
    <col min="16134" max="16384" width="8.75" style="67"/>
  </cols>
  <sheetData>
    <row r="1" spans="1:13" ht="19.149999999999999" customHeight="1">
      <c r="A1" s="277" t="s">
        <v>1791</v>
      </c>
      <c r="C1" s="299" t="s">
        <v>2032</v>
      </c>
      <c r="E1" s="299" t="s">
        <v>2032</v>
      </c>
      <c r="F1" s="299" t="s">
        <v>2032</v>
      </c>
      <c r="G1" s="299" t="s">
        <v>2032</v>
      </c>
      <c r="L1" s="299" t="s">
        <v>2032</v>
      </c>
      <c r="M1" s="299" t="s">
        <v>2032</v>
      </c>
    </row>
    <row r="2" spans="1:13" ht="21.6" customHeight="1">
      <c r="A2" s="162" t="s">
        <v>234</v>
      </c>
      <c r="B2" s="167" t="s">
        <v>440</v>
      </c>
      <c r="C2" s="167" t="s">
        <v>100</v>
      </c>
      <c r="D2" s="167" t="s">
        <v>101</v>
      </c>
      <c r="E2" s="163" t="s">
        <v>228</v>
      </c>
      <c r="F2" s="163" t="s">
        <v>227</v>
      </c>
      <c r="G2" s="163" t="s">
        <v>441</v>
      </c>
      <c r="H2" s="168" t="s">
        <v>442</v>
      </c>
      <c r="I2" s="168" t="s">
        <v>443</v>
      </c>
      <c r="J2" s="163" t="s">
        <v>82</v>
      </c>
      <c r="K2" s="166" t="s">
        <v>5</v>
      </c>
      <c r="L2" s="95" t="s">
        <v>99</v>
      </c>
      <c r="M2" s="96" t="s">
        <v>444</v>
      </c>
    </row>
    <row r="3" spans="1:13" s="77" customFormat="1" ht="21.6" hidden="1" customHeight="1">
      <c r="A3" s="334" t="s">
        <v>875</v>
      </c>
      <c r="B3" s="335" t="s">
        <v>112</v>
      </c>
      <c r="C3" s="335" t="s">
        <v>111</v>
      </c>
      <c r="D3" s="335" t="s">
        <v>121</v>
      </c>
      <c r="E3" s="340" t="s">
        <v>445</v>
      </c>
      <c r="F3" s="340" t="s">
        <v>636</v>
      </c>
      <c r="G3" s="340" t="s">
        <v>446</v>
      </c>
      <c r="H3" s="342">
        <v>43379</v>
      </c>
      <c r="I3" s="342"/>
      <c r="J3" s="340">
        <v>3</v>
      </c>
      <c r="K3" s="343">
        <v>6</v>
      </c>
      <c r="L3" s="95" t="s">
        <v>173</v>
      </c>
      <c r="M3" s="8"/>
    </row>
    <row r="4" spans="1:13" s="77" customFormat="1" ht="21.6" hidden="1" customHeight="1">
      <c r="A4" s="334" t="s">
        <v>876</v>
      </c>
      <c r="B4" s="335" t="s">
        <v>112</v>
      </c>
      <c r="C4" s="335" t="s">
        <v>111</v>
      </c>
      <c r="D4" s="335" t="s">
        <v>134</v>
      </c>
      <c r="E4" s="340" t="s">
        <v>445</v>
      </c>
      <c r="F4" s="340" t="s">
        <v>636</v>
      </c>
      <c r="G4" s="340" t="s">
        <v>446</v>
      </c>
      <c r="H4" s="342">
        <v>43645</v>
      </c>
      <c r="I4" s="342"/>
      <c r="J4" s="340">
        <v>3</v>
      </c>
      <c r="K4" s="343">
        <v>6</v>
      </c>
      <c r="L4" s="95" t="s">
        <v>190</v>
      </c>
      <c r="M4" s="8"/>
    </row>
    <row r="5" spans="1:13" s="81" customFormat="1" ht="21.6" hidden="1" customHeight="1">
      <c r="A5" s="334" t="s">
        <v>877</v>
      </c>
      <c r="B5" s="335" t="s">
        <v>112</v>
      </c>
      <c r="C5" s="335" t="s">
        <v>111</v>
      </c>
      <c r="D5" s="335" t="s">
        <v>637</v>
      </c>
      <c r="E5" s="340" t="s">
        <v>445</v>
      </c>
      <c r="F5" s="340" t="s">
        <v>636</v>
      </c>
      <c r="G5" s="340" t="s">
        <v>446</v>
      </c>
      <c r="H5" s="342">
        <v>43785</v>
      </c>
      <c r="I5" s="342"/>
      <c r="J5" s="340">
        <v>3</v>
      </c>
      <c r="K5" s="343">
        <v>6</v>
      </c>
      <c r="L5" s="98" t="s">
        <v>638</v>
      </c>
      <c r="M5" s="80"/>
    </row>
    <row r="6" spans="1:13" s="81" customFormat="1" ht="21.6" hidden="1" customHeight="1">
      <c r="A6" s="334" t="s">
        <v>878</v>
      </c>
      <c r="B6" s="335" t="s">
        <v>112</v>
      </c>
      <c r="C6" s="335" t="s">
        <v>111</v>
      </c>
      <c r="D6" s="335" t="s">
        <v>639</v>
      </c>
      <c r="E6" s="340" t="s">
        <v>445</v>
      </c>
      <c r="F6" s="340" t="s">
        <v>793</v>
      </c>
      <c r="G6" s="340" t="s">
        <v>640</v>
      </c>
      <c r="H6" s="340" t="s">
        <v>2933</v>
      </c>
      <c r="I6" s="342" t="s">
        <v>2932</v>
      </c>
      <c r="J6" s="340">
        <v>3</v>
      </c>
      <c r="K6" s="343">
        <v>6</v>
      </c>
      <c r="L6" s="98" t="s">
        <v>641</v>
      </c>
      <c r="M6" s="80"/>
    </row>
    <row r="7" spans="1:13" s="81" customFormat="1" ht="21.6" hidden="1" customHeight="1">
      <c r="A7" s="334" t="s">
        <v>879</v>
      </c>
      <c r="B7" s="335" t="s">
        <v>112</v>
      </c>
      <c r="C7" s="335" t="s">
        <v>111</v>
      </c>
      <c r="D7" s="335" t="s">
        <v>642</v>
      </c>
      <c r="E7" s="340" t="s">
        <v>445</v>
      </c>
      <c r="F7" s="340" t="s">
        <v>643</v>
      </c>
      <c r="G7" s="340" t="s">
        <v>446</v>
      </c>
      <c r="H7" s="342">
        <v>44387</v>
      </c>
      <c r="I7" s="342"/>
      <c r="J7" s="340">
        <v>3</v>
      </c>
      <c r="K7" s="343">
        <v>6</v>
      </c>
      <c r="L7" s="386" t="s">
        <v>644</v>
      </c>
      <c r="M7" s="335"/>
    </row>
    <row r="8" spans="1:13" s="81" customFormat="1" ht="21.6" hidden="1" customHeight="1">
      <c r="A8" s="334" t="s">
        <v>2033</v>
      </c>
      <c r="B8" s="335" t="s">
        <v>112</v>
      </c>
      <c r="C8" s="335" t="s">
        <v>111</v>
      </c>
      <c r="D8" s="335" t="s">
        <v>2034</v>
      </c>
      <c r="E8" s="340" t="s">
        <v>250</v>
      </c>
      <c r="F8" s="340" t="s">
        <v>643</v>
      </c>
      <c r="G8" s="340" t="s">
        <v>464</v>
      </c>
      <c r="H8" s="342">
        <v>44499</v>
      </c>
      <c r="I8" s="342"/>
      <c r="J8" s="340">
        <v>3</v>
      </c>
      <c r="K8" s="343">
        <v>6</v>
      </c>
      <c r="L8" s="386"/>
      <c r="M8" s="335"/>
    </row>
    <row r="9" spans="1:13" s="81" customFormat="1" ht="21.6" customHeight="1">
      <c r="A9" s="105" t="s">
        <v>3240</v>
      </c>
      <c r="B9" s="80" t="s">
        <v>112</v>
      </c>
      <c r="C9" s="80" t="s">
        <v>111</v>
      </c>
      <c r="D9" s="80" t="s">
        <v>2978</v>
      </c>
      <c r="E9" s="68" t="s">
        <v>250</v>
      </c>
      <c r="F9" s="68" t="s">
        <v>643</v>
      </c>
      <c r="G9" s="68" t="s">
        <v>464</v>
      </c>
      <c r="H9" s="78">
        <v>45080</v>
      </c>
      <c r="I9" s="78"/>
      <c r="J9" s="68">
        <v>3</v>
      </c>
      <c r="K9" s="82">
        <v>6</v>
      </c>
      <c r="L9" s="97"/>
      <c r="M9" s="71"/>
    </row>
    <row r="10" spans="1:13" s="81" customFormat="1" ht="21.6" customHeight="1">
      <c r="A10" s="105" t="s">
        <v>4428</v>
      </c>
      <c r="B10" s="80" t="s">
        <v>112</v>
      </c>
      <c r="C10" s="80"/>
      <c r="D10" s="80" t="s">
        <v>3423</v>
      </c>
      <c r="E10" s="68"/>
      <c r="F10" s="68"/>
      <c r="G10" s="68"/>
      <c r="H10" s="78">
        <v>45248</v>
      </c>
      <c r="I10" s="78"/>
      <c r="J10" s="68">
        <v>3</v>
      </c>
      <c r="K10" s="82">
        <v>6</v>
      </c>
      <c r="L10" s="97"/>
      <c r="M10" s="71"/>
    </row>
    <row r="11" spans="1:13" s="81" customFormat="1" ht="21.6" customHeight="1">
      <c r="A11" s="105" t="s">
        <v>3428</v>
      </c>
      <c r="B11" s="80" t="s">
        <v>112</v>
      </c>
      <c r="C11" s="80"/>
      <c r="D11" s="80" t="s">
        <v>4420</v>
      </c>
      <c r="E11" s="68"/>
      <c r="F11" s="68"/>
      <c r="G11" s="68"/>
      <c r="H11" s="78">
        <v>45479</v>
      </c>
      <c r="I11" s="78"/>
      <c r="J11" s="68">
        <v>3</v>
      </c>
      <c r="K11" s="82">
        <v>6</v>
      </c>
      <c r="L11" s="97"/>
      <c r="M11" s="71"/>
    </row>
    <row r="12" spans="1:13" s="81" customFormat="1" ht="21.6" customHeight="1">
      <c r="A12" s="105" t="s">
        <v>4422</v>
      </c>
      <c r="B12" s="80" t="s">
        <v>112</v>
      </c>
      <c r="C12" s="80"/>
      <c r="D12" s="80" t="s">
        <v>4421</v>
      </c>
      <c r="E12" s="68"/>
      <c r="F12" s="68"/>
      <c r="G12" s="68"/>
      <c r="H12" s="78">
        <v>45570</v>
      </c>
      <c r="I12" s="78"/>
      <c r="J12" s="68">
        <v>3</v>
      </c>
      <c r="K12" s="82">
        <v>6</v>
      </c>
      <c r="L12" s="97"/>
      <c r="M12" s="71"/>
    </row>
    <row r="13" spans="1:13" s="77" customFormat="1" ht="21.6" hidden="1" customHeight="1">
      <c r="A13" s="334" t="s">
        <v>880</v>
      </c>
      <c r="B13" s="335" t="s">
        <v>113</v>
      </c>
      <c r="C13" s="335" t="s">
        <v>106</v>
      </c>
      <c r="D13" s="335" t="s">
        <v>129</v>
      </c>
      <c r="E13" s="340" t="s">
        <v>445</v>
      </c>
      <c r="F13" s="340" t="s">
        <v>229</v>
      </c>
      <c r="G13" s="340" t="s">
        <v>446</v>
      </c>
      <c r="H13" s="342" t="s">
        <v>645</v>
      </c>
      <c r="I13" s="342"/>
      <c r="J13" s="340">
        <v>10</v>
      </c>
      <c r="K13" s="343">
        <v>20</v>
      </c>
      <c r="L13" s="95" t="s">
        <v>183</v>
      </c>
      <c r="M13" s="8"/>
    </row>
    <row r="14" spans="1:13" s="77" customFormat="1" ht="21.6" hidden="1" customHeight="1">
      <c r="A14" s="334" t="s">
        <v>881</v>
      </c>
      <c r="B14" s="335" t="s">
        <v>113</v>
      </c>
      <c r="C14" s="335" t="s">
        <v>106</v>
      </c>
      <c r="D14" s="335" t="s">
        <v>131</v>
      </c>
      <c r="E14" s="340" t="s">
        <v>465</v>
      </c>
      <c r="F14" s="340" t="s">
        <v>229</v>
      </c>
      <c r="G14" s="340" t="s">
        <v>446</v>
      </c>
      <c r="H14" s="342" t="s">
        <v>646</v>
      </c>
      <c r="I14" s="342"/>
      <c r="J14" s="340">
        <v>10</v>
      </c>
      <c r="K14" s="343">
        <v>20</v>
      </c>
      <c r="L14" s="95" t="s">
        <v>185</v>
      </c>
      <c r="M14" s="8"/>
    </row>
    <row r="15" spans="1:13" s="81" customFormat="1" ht="21.6" hidden="1" customHeight="1">
      <c r="A15" s="334" t="s">
        <v>882</v>
      </c>
      <c r="B15" s="335" t="s">
        <v>113</v>
      </c>
      <c r="C15" s="335" t="s">
        <v>106</v>
      </c>
      <c r="D15" s="335" t="s">
        <v>647</v>
      </c>
      <c r="E15" s="340" t="s">
        <v>445</v>
      </c>
      <c r="F15" s="340" t="s">
        <v>229</v>
      </c>
      <c r="G15" s="340" t="s">
        <v>446</v>
      </c>
      <c r="H15" s="342" t="s">
        <v>648</v>
      </c>
      <c r="I15" s="342"/>
      <c r="J15" s="340">
        <v>10</v>
      </c>
      <c r="K15" s="343">
        <v>20</v>
      </c>
      <c r="L15" s="98" t="s">
        <v>192</v>
      </c>
      <c r="M15" s="80"/>
    </row>
    <row r="16" spans="1:13" s="81" customFormat="1" ht="21.6" hidden="1" customHeight="1">
      <c r="A16" s="334" t="s">
        <v>883</v>
      </c>
      <c r="B16" s="335" t="s">
        <v>113</v>
      </c>
      <c r="C16" s="335" t="s">
        <v>106</v>
      </c>
      <c r="D16" s="335" t="s">
        <v>649</v>
      </c>
      <c r="E16" s="340" t="s">
        <v>466</v>
      </c>
      <c r="F16" s="340" t="s">
        <v>229</v>
      </c>
      <c r="G16" s="340" t="s">
        <v>446</v>
      </c>
      <c r="H16" s="342" t="s">
        <v>650</v>
      </c>
      <c r="I16" s="342"/>
      <c r="J16" s="340">
        <v>10</v>
      </c>
      <c r="K16" s="343">
        <v>20</v>
      </c>
      <c r="L16" s="98" t="s">
        <v>192</v>
      </c>
      <c r="M16" s="80"/>
    </row>
    <row r="17" spans="1:13" s="81" customFormat="1" ht="21.6" hidden="1" customHeight="1">
      <c r="A17" s="334" t="s">
        <v>884</v>
      </c>
      <c r="B17" s="335" t="s">
        <v>113</v>
      </c>
      <c r="C17" s="335" t="s">
        <v>106</v>
      </c>
      <c r="D17" s="335" t="s">
        <v>651</v>
      </c>
      <c r="E17" s="340" t="s">
        <v>445</v>
      </c>
      <c r="F17" s="340" t="s">
        <v>229</v>
      </c>
      <c r="G17" s="340" t="s">
        <v>446</v>
      </c>
      <c r="H17" s="342" t="s">
        <v>652</v>
      </c>
      <c r="I17" s="367"/>
      <c r="J17" s="340">
        <v>10</v>
      </c>
      <c r="K17" s="343">
        <v>20</v>
      </c>
      <c r="L17" s="98" t="s">
        <v>653</v>
      </c>
      <c r="M17" s="80"/>
    </row>
    <row r="18" spans="1:13" s="81" customFormat="1" ht="21.6" hidden="1" customHeight="1">
      <c r="A18" s="334"/>
      <c r="B18" s="335" t="s">
        <v>654</v>
      </c>
      <c r="C18" s="73" t="s">
        <v>655</v>
      </c>
      <c r="D18" s="335" t="s">
        <v>656</v>
      </c>
      <c r="E18" s="74" t="s">
        <v>465</v>
      </c>
      <c r="F18" s="74" t="s">
        <v>229</v>
      </c>
      <c r="G18" s="74" t="s">
        <v>469</v>
      </c>
      <c r="H18" s="342" t="s">
        <v>657</v>
      </c>
      <c r="I18" s="342"/>
      <c r="J18" s="340" t="s">
        <v>469</v>
      </c>
      <c r="K18" s="343" t="s">
        <v>469</v>
      </c>
      <c r="L18" s="118" t="s">
        <v>469</v>
      </c>
      <c r="M18" s="80"/>
    </row>
    <row r="19" spans="1:13" s="81" customFormat="1" ht="21.6" hidden="1" customHeight="1">
      <c r="A19" s="334" t="s">
        <v>885</v>
      </c>
      <c r="B19" s="335" t="s">
        <v>654</v>
      </c>
      <c r="C19" s="335" t="s">
        <v>655</v>
      </c>
      <c r="D19" s="335" t="s">
        <v>1780</v>
      </c>
      <c r="E19" s="340" t="s">
        <v>793</v>
      </c>
      <c r="F19" s="340" t="s">
        <v>793</v>
      </c>
      <c r="G19" s="340" t="s">
        <v>640</v>
      </c>
      <c r="H19" s="342" t="s">
        <v>2942</v>
      </c>
      <c r="I19" s="342" t="s">
        <v>658</v>
      </c>
      <c r="J19" s="340">
        <v>10</v>
      </c>
      <c r="K19" s="343">
        <v>20</v>
      </c>
      <c r="L19" s="386" t="s">
        <v>659</v>
      </c>
      <c r="M19" s="335" t="s">
        <v>886</v>
      </c>
    </row>
    <row r="20" spans="1:13" s="81" customFormat="1" ht="21.6" hidden="1" customHeight="1">
      <c r="A20" s="334" t="s">
        <v>2035</v>
      </c>
      <c r="B20" s="335" t="s">
        <v>654</v>
      </c>
      <c r="C20" s="335" t="s">
        <v>655</v>
      </c>
      <c r="D20" s="335" t="s">
        <v>2036</v>
      </c>
      <c r="E20" s="340" t="s">
        <v>793</v>
      </c>
      <c r="F20" s="340" t="s">
        <v>793</v>
      </c>
      <c r="G20" s="340" t="s">
        <v>640</v>
      </c>
      <c r="H20" s="342" t="s">
        <v>2943</v>
      </c>
      <c r="I20" s="342" t="s">
        <v>2037</v>
      </c>
      <c r="J20" s="340">
        <v>10</v>
      </c>
      <c r="K20" s="343">
        <v>20</v>
      </c>
      <c r="L20" s="386"/>
      <c r="M20" s="335"/>
    </row>
    <row r="21" spans="1:13" s="81" customFormat="1" ht="21.6" customHeight="1">
      <c r="A21" s="105" t="s">
        <v>3241</v>
      </c>
      <c r="B21" s="80" t="s">
        <v>654</v>
      </c>
      <c r="C21" s="80" t="s">
        <v>655</v>
      </c>
      <c r="D21" s="80" t="s">
        <v>2979</v>
      </c>
      <c r="E21" s="68" t="s">
        <v>3158</v>
      </c>
      <c r="F21" s="68" t="s">
        <v>3158</v>
      </c>
      <c r="G21" s="68" t="s">
        <v>640</v>
      </c>
      <c r="H21" s="78" t="s">
        <v>3157</v>
      </c>
      <c r="I21" s="78" t="s">
        <v>3156</v>
      </c>
      <c r="J21" s="68">
        <v>10</v>
      </c>
      <c r="K21" s="82">
        <v>20</v>
      </c>
      <c r="L21" s="98"/>
      <c r="M21" s="80"/>
    </row>
    <row r="22" spans="1:13" s="81" customFormat="1" ht="21.6" customHeight="1">
      <c r="A22" s="105" t="s">
        <v>3427</v>
      </c>
      <c r="B22" s="80" t="s">
        <v>654</v>
      </c>
      <c r="C22" s="80" t="s">
        <v>655</v>
      </c>
      <c r="D22" s="80" t="s">
        <v>3424</v>
      </c>
      <c r="E22" s="68"/>
      <c r="F22" s="68"/>
      <c r="G22" s="68"/>
      <c r="H22" s="78" t="s">
        <v>3426</v>
      </c>
      <c r="I22" s="78" t="s">
        <v>3425</v>
      </c>
      <c r="J22" s="68">
        <v>10</v>
      </c>
      <c r="K22" s="82">
        <v>20</v>
      </c>
      <c r="L22" s="98"/>
      <c r="M22" s="80"/>
    </row>
    <row r="23" spans="1:13" s="81" customFormat="1" ht="21.6" customHeight="1">
      <c r="A23" s="105" t="s">
        <v>4423</v>
      </c>
      <c r="B23" s="80" t="s">
        <v>654</v>
      </c>
      <c r="C23" s="80"/>
      <c r="D23" s="80" t="s">
        <v>4292</v>
      </c>
      <c r="E23" s="68"/>
      <c r="F23" s="68"/>
      <c r="G23" s="68"/>
      <c r="H23" s="78" t="s">
        <v>4294</v>
      </c>
      <c r="I23" s="78" t="s">
        <v>4293</v>
      </c>
      <c r="J23" s="68">
        <v>10</v>
      </c>
      <c r="K23" s="82">
        <v>20</v>
      </c>
      <c r="L23" s="98"/>
      <c r="M23" s="80"/>
    </row>
    <row r="24" spans="1:13" s="81" customFormat="1" ht="21.6" hidden="1" customHeight="1">
      <c r="A24" s="334" t="s">
        <v>887</v>
      </c>
      <c r="B24" s="335" t="s">
        <v>104</v>
      </c>
      <c r="C24" s="335" t="s">
        <v>195</v>
      </c>
      <c r="D24" s="335" t="s">
        <v>660</v>
      </c>
      <c r="E24" s="340" t="s">
        <v>466</v>
      </c>
      <c r="F24" s="340" t="s">
        <v>636</v>
      </c>
      <c r="G24" s="340" t="s">
        <v>446</v>
      </c>
      <c r="H24" s="342">
        <v>43764</v>
      </c>
      <c r="I24" s="342"/>
      <c r="J24" s="340">
        <v>3</v>
      </c>
      <c r="K24" s="343">
        <v>12</v>
      </c>
      <c r="L24" s="98" t="s">
        <v>661</v>
      </c>
      <c r="M24" s="80"/>
    </row>
    <row r="25" spans="1:13" s="81" customFormat="1" ht="21.6" hidden="1" customHeight="1">
      <c r="A25" s="334" t="s">
        <v>888</v>
      </c>
      <c r="B25" s="335" t="s">
        <v>104</v>
      </c>
      <c r="C25" s="335" t="s">
        <v>195</v>
      </c>
      <c r="D25" s="335" t="s">
        <v>2038</v>
      </c>
      <c r="E25" s="340" t="s">
        <v>465</v>
      </c>
      <c r="F25" s="340" t="s">
        <v>636</v>
      </c>
      <c r="G25" s="340" t="s">
        <v>479</v>
      </c>
      <c r="H25" s="342">
        <v>44128</v>
      </c>
      <c r="I25" s="342"/>
      <c r="J25" s="340">
        <v>3</v>
      </c>
      <c r="K25" s="343">
        <v>12</v>
      </c>
      <c r="L25" s="98" t="s">
        <v>663</v>
      </c>
      <c r="M25" s="80"/>
    </row>
    <row r="26" spans="1:13" s="81" customFormat="1" ht="21.6" hidden="1" customHeight="1">
      <c r="A26" s="334" t="s">
        <v>2039</v>
      </c>
      <c r="B26" s="335" t="s">
        <v>104</v>
      </c>
      <c r="C26" s="335" t="s">
        <v>195</v>
      </c>
      <c r="D26" s="335" t="s">
        <v>2040</v>
      </c>
      <c r="E26" s="340" t="s">
        <v>1905</v>
      </c>
      <c r="F26" s="340" t="s">
        <v>636</v>
      </c>
      <c r="G26" s="340" t="s">
        <v>479</v>
      </c>
      <c r="H26" s="342">
        <v>44492</v>
      </c>
      <c r="I26" s="342"/>
      <c r="J26" s="340">
        <v>3</v>
      </c>
      <c r="K26" s="343">
        <v>12</v>
      </c>
      <c r="L26" s="386"/>
      <c r="M26" s="335"/>
    </row>
    <row r="27" spans="1:13" s="81" customFormat="1" ht="21.6" customHeight="1">
      <c r="A27" s="105" t="s">
        <v>3242</v>
      </c>
      <c r="B27" s="80" t="s">
        <v>104</v>
      </c>
      <c r="C27" s="80" t="s">
        <v>195</v>
      </c>
      <c r="D27" s="80" t="s">
        <v>3430</v>
      </c>
      <c r="E27" s="68" t="s">
        <v>3116</v>
      </c>
      <c r="F27" s="68" t="s">
        <v>636</v>
      </c>
      <c r="G27" s="68" t="s">
        <v>479</v>
      </c>
      <c r="H27" s="78">
        <v>44856</v>
      </c>
      <c r="I27" s="78"/>
      <c r="J27" s="68">
        <v>3</v>
      </c>
      <c r="K27" s="82">
        <v>12</v>
      </c>
      <c r="L27" s="97"/>
      <c r="M27" s="71"/>
    </row>
    <row r="28" spans="1:13" s="81" customFormat="1" ht="21.6" customHeight="1">
      <c r="A28" s="105" t="s">
        <v>3431</v>
      </c>
      <c r="B28" s="80" t="s">
        <v>104</v>
      </c>
      <c r="C28" s="80"/>
      <c r="D28" s="80" t="s">
        <v>3429</v>
      </c>
      <c r="E28" s="68"/>
      <c r="F28" s="68"/>
      <c r="G28" s="68"/>
      <c r="H28" s="78">
        <v>45220</v>
      </c>
      <c r="I28" s="78"/>
      <c r="J28" s="68">
        <v>3</v>
      </c>
      <c r="K28" s="82">
        <v>12</v>
      </c>
      <c r="L28" s="97"/>
      <c r="M28" s="71"/>
    </row>
    <row r="29" spans="1:13" s="81" customFormat="1" ht="21.6" customHeight="1">
      <c r="A29" s="105" t="s">
        <v>4424</v>
      </c>
      <c r="B29" s="80" t="s">
        <v>104</v>
      </c>
      <c r="C29" s="80"/>
      <c r="D29" s="80" t="s">
        <v>4295</v>
      </c>
      <c r="E29" s="68"/>
      <c r="F29" s="68"/>
      <c r="G29" s="68"/>
      <c r="H29" s="78">
        <v>45591</v>
      </c>
      <c r="I29" s="78"/>
      <c r="J29" s="68">
        <v>3</v>
      </c>
      <c r="K29" s="82">
        <v>12</v>
      </c>
      <c r="L29" s="97"/>
      <c r="M29" s="71"/>
    </row>
    <row r="30" spans="1:13" s="77" customFormat="1" ht="21.6" hidden="1" customHeight="1">
      <c r="A30" s="334" t="s">
        <v>889</v>
      </c>
      <c r="B30" s="335" t="s">
        <v>115</v>
      </c>
      <c r="C30" s="335" t="s">
        <v>119</v>
      </c>
      <c r="D30" s="335" t="s">
        <v>2041</v>
      </c>
      <c r="E30" s="340" t="s">
        <v>449</v>
      </c>
      <c r="F30" s="340" t="s">
        <v>636</v>
      </c>
      <c r="G30" s="340" t="s">
        <v>446</v>
      </c>
      <c r="H30" s="342">
        <v>43636</v>
      </c>
      <c r="I30" s="342"/>
      <c r="J30" s="340">
        <v>5</v>
      </c>
      <c r="K30" s="343">
        <v>10</v>
      </c>
      <c r="L30" s="95" t="s">
        <v>188</v>
      </c>
      <c r="M30" s="8"/>
    </row>
    <row r="31" spans="1:13" s="81" customFormat="1" ht="21.6" hidden="1" customHeight="1">
      <c r="A31" s="334"/>
      <c r="B31" s="335" t="s">
        <v>664</v>
      </c>
      <c r="C31" s="73" t="s">
        <v>665</v>
      </c>
      <c r="D31" s="335" t="s">
        <v>666</v>
      </c>
      <c r="E31" s="74" t="s">
        <v>465</v>
      </c>
      <c r="F31" s="74" t="s">
        <v>636</v>
      </c>
      <c r="G31" s="74" t="s">
        <v>460</v>
      </c>
      <c r="H31" s="342">
        <v>44000</v>
      </c>
      <c r="I31" s="342"/>
      <c r="J31" s="340" t="s">
        <v>460</v>
      </c>
      <c r="K31" s="343" t="s">
        <v>460</v>
      </c>
      <c r="L31" s="119" t="s">
        <v>460</v>
      </c>
      <c r="M31" s="80" t="s">
        <v>667</v>
      </c>
    </row>
    <row r="32" spans="1:13" s="81" customFormat="1" ht="21.6" customHeight="1">
      <c r="A32" s="105" t="s">
        <v>2042</v>
      </c>
      <c r="B32" s="80" t="s">
        <v>115</v>
      </c>
      <c r="C32" s="80" t="s">
        <v>119</v>
      </c>
      <c r="D32" s="80" t="s">
        <v>2043</v>
      </c>
      <c r="E32" s="68" t="s">
        <v>793</v>
      </c>
      <c r="F32" s="68" t="s">
        <v>636</v>
      </c>
      <c r="G32" s="68" t="s">
        <v>464</v>
      </c>
      <c r="H32" s="78">
        <v>44745</v>
      </c>
      <c r="I32" s="78"/>
      <c r="J32" s="68">
        <v>5</v>
      </c>
      <c r="K32" s="82">
        <v>10</v>
      </c>
      <c r="L32" s="98"/>
      <c r="M32" s="80"/>
    </row>
    <row r="33" spans="1:13" s="81" customFormat="1" ht="21.6" customHeight="1">
      <c r="A33" s="105" t="s">
        <v>3243</v>
      </c>
      <c r="B33" s="80" t="s">
        <v>115</v>
      </c>
      <c r="C33" s="80" t="s">
        <v>119</v>
      </c>
      <c r="D33" s="80" t="s">
        <v>2980</v>
      </c>
      <c r="E33" s="68" t="s">
        <v>3158</v>
      </c>
      <c r="F33" s="68" t="s">
        <v>636</v>
      </c>
      <c r="G33" s="68" t="s">
        <v>464</v>
      </c>
      <c r="H33" s="78">
        <v>45109</v>
      </c>
      <c r="I33" s="78"/>
      <c r="J33" s="68">
        <v>5</v>
      </c>
      <c r="K33" s="82">
        <v>10</v>
      </c>
      <c r="L33" s="97"/>
      <c r="M33" s="71"/>
    </row>
    <row r="34" spans="1:13" s="81" customFormat="1" ht="21.6" customHeight="1">
      <c r="A34" s="105" t="s">
        <v>3433</v>
      </c>
      <c r="B34" s="80" t="s">
        <v>115</v>
      </c>
      <c r="C34" s="80"/>
      <c r="D34" s="80" t="s">
        <v>3432</v>
      </c>
      <c r="E34" s="68"/>
      <c r="F34" s="68"/>
      <c r="G34" s="68"/>
      <c r="H34" s="78">
        <v>45459</v>
      </c>
      <c r="I34" s="78"/>
      <c r="J34" s="68">
        <v>5</v>
      </c>
      <c r="K34" s="82">
        <v>10</v>
      </c>
      <c r="L34" s="97"/>
      <c r="M34" s="71"/>
    </row>
    <row r="35" spans="1:13" s="81" customFormat="1" ht="21.6" customHeight="1">
      <c r="A35" s="105" t="s">
        <v>4425</v>
      </c>
      <c r="B35" s="80" t="s">
        <v>115</v>
      </c>
      <c r="C35" s="80"/>
      <c r="D35" s="80" t="s">
        <v>4296</v>
      </c>
      <c r="E35" s="68"/>
      <c r="F35" s="68"/>
      <c r="G35" s="68"/>
      <c r="H35" s="78">
        <v>45844</v>
      </c>
      <c r="I35" s="78"/>
      <c r="J35" s="68">
        <v>5</v>
      </c>
      <c r="K35" s="82">
        <v>10</v>
      </c>
      <c r="L35" s="97"/>
      <c r="M35" s="71"/>
    </row>
    <row r="36" spans="1:13" s="77" customFormat="1" ht="21.6" hidden="1" customHeight="1">
      <c r="A36" s="334" t="s">
        <v>890</v>
      </c>
      <c r="B36" s="335" t="s">
        <v>115</v>
      </c>
      <c r="C36" s="335" t="s">
        <v>114</v>
      </c>
      <c r="D36" s="335" t="s">
        <v>196</v>
      </c>
      <c r="E36" s="340" t="s">
        <v>534</v>
      </c>
      <c r="F36" s="340" t="s">
        <v>636</v>
      </c>
      <c r="G36" s="340" t="s">
        <v>446</v>
      </c>
      <c r="H36" s="342">
        <v>43477</v>
      </c>
      <c r="I36" s="342"/>
      <c r="J36" s="340">
        <v>5</v>
      </c>
      <c r="K36" s="343">
        <v>10</v>
      </c>
      <c r="L36" s="95" t="s">
        <v>174</v>
      </c>
      <c r="M36" s="8"/>
    </row>
    <row r="37" spans="1:13" s="77" customFormat="1" ht="21.6" hidden="1" customHeight="1">
      <c r="A37" s="334" t="s">
        <v>891</v>
      </c>
      <c r="B37" s="335" t="s">
        <v>115</v>
      </c>
      <c r="C37" s="335" t="s">
        <v>114</v>
      </c>
      <c r="D37" s="335" t="s">
        <v>197</v>
      </c>
      <c r="E37" s="340" t="s">
        <v>449</v>
      </c>
      <c r="F37" s="340" t="s">
        <v>636</v>
      </c>
      <c r="G37" s="340" t="s">
        <v>446</v>
      </c>
      <c r="H37" s="342">
        <v>43636</v>
      </c>
      <c r="I37" s="342"/>
      <c r="J37" s="340">
        <v>5</v>
      </c>
      <c r="K37" s="343">
        <v>10</v>
      </c>
      <c r="L37" s="95" t="s">
        <v>189</v>
      </c>
      <c r="M37" s="8"/>
    </row>
    <row r="38" spans="1:13" s="81" customFormat="1" ht="21.6" hidden="1" customHeight="1">
      <c r="A38" s="334" t="s">
        <v>892</v>
      </c>
      <c r="B38" s="335" t="s">
        <v>664</v>
      </c>
      <c r="C38" s="335" t="s">
        <v>668</v>
      </c>
      <c r="D38" s="335" t="s">
        <v>669</v>
      </c>
      <c r="E38" s="340" t="s">
        <v>670</v>
      </c>
      <c r="F38" s="340" t="s">
        <v>636</v>
      </c>
      <c r="G38" s="340" t="s">
        <v>446</v>
      </c>
      <c r="H38" s="342">
        <v>43841</v>
      </c>
      <c r="I38" s="342"/>
      <c r="J38" s="340">
        <v>5</v>
      </c>
      <c r="K38" s="343">
        <v>10</v>
      </c>
      <c r="L38" s="98" t="s">
        <v>671</v>
      </c>
      <c r="M38" s="80"/>
    </row>
    <row r="39" spans="1:13" s="81" customFormat="1" ht="21.6" hidden="1" customHeight="1">
      <c r="A39" s="334"/>
      <c r="B39" s="335" t="s">
        <v>664</v>
      </c>
      <c r="C39" s="73" t="s">
        <v>672</v>
      </c>
      <c r="D39" s="335" t="s">
        <v>673</v>
      </c>
      <c r="E39" s="74" t="s">
        <v>465</v>
      </c>
      <c r="F39" s="74" t="s">
        <v>636</v>
      </c>
      <c r="G39" s="74" t="s">
        <v>460</v>
      </c>
      <c r="H39" s="342">
        <v>44000</v>
      </c>
      <c r="I39" s="342"/>
      <c r="J39" s="340" t="s">
        <v>460</v>
      </c>
      <c r="K39" s="343" t="s">
        <v>460</v>
      </c>
      <c r="L39" s="93" t="s">
        <v>460</v>
      </c>
      <c r="M39" s="80"/>
    </row>
    <row r="40" spans="1:13" s="81" customFormat="1" ht="21.6" hidden="1" customHeight="1">
      <c r="A40" s="334" t="s">
        <v>893</v>
      </c>
      <c r="B40" s="335" t="s">
        <v>664</v>
      </c>
      <c r="C40" s="335" t="s">
        <v>672</v>
      </c>
      <c r="D40" s="335" t="s">
        <v>674</v>
      </c>
      <c r="E40" s="340" t="s">
        <v>793</v>
      </c>
      <c r="F40" s="340" t="s">
        <v>636</v>
      </c>
      <c r="G40" s="340" t="s">
        <v>464</v>
      </c>
      <c r="H40" s="342">
        <v>44205</v>
      </c>
      <c r="I40" s="342"/>
      <c r="J40" s="340">
        <v>5</v>
      </c>
      <c r="K40" s="343">
        <v>10</v>
      </c>
      <c r="L40" s="386" t="s">
        <v>675</v>
      </c>
      <c r="M40" s="335"/>
    </row>
    <row r="41" spans="1:13" s="81" customFormat="1" ht="21.6" hidden="1" customHeight="1">
      <c r="A41" s="334" t="s">
        <v>894</v>
      </c>
      <c r="B41" s="335" t="s">
        <v>664</v>
      </c>
      <c r="C41" s="335" t="s">
        <v>672</v>
      </c>
      <c r="D41" s="335" t="s">
        <v>676</v>
      </c>
      <c r="E41" s="340" t="s">
        <v>793</v>
      </c>
      <c r="F41" s="340" t="s">
        <v>636</v>
      </c>
      <c r="G41" s="340" t="s">
        <v>464</v>
      </c>
      <c r="H41" s="342">
        <v>44381</v>
      </c>
      <c r="I41" s="342"/>
      <c r="J41" s="340">
        <v>5</v>
      </c>
      <c r="K41" s="343">
        <v>10</v>
      </c>
      <c r="L41" s="386" t="s">
        <v>677</v>
      </c>
      <c r="M41" s="335"/>
    </row>
    <row r="42" spans="1:13" s="81" customFormat="1" ht="21.6" customHeight="1">
      <c r="A42" s="105" t="s">
        <v>3755</v>
      </c>
      <c r="B42" s="80" t="s">
        <v>664</v>
      </c>
      <c r="C42" s="80" t="s">
        <v>672</v>
      </c>
      <c r="D42" s="80" t="s">
        <v>2045</v>
      </c>
      <c r="E42" s="68" t="s">
        <v>793</v>
      </c>
      <c r="F42" s="68" t="s">
        <v>636</v>
      </c>
      <c r="G42" s="68" t="s">
        <v>464</v>
      </c>
      <c r="H42" s="78">
        <v>44591</v>
      </c>
      <c r="I42" s="78"/>
      <c r="J42" s="68">
        <v>5</v>
      </c>
      <c r="K42" s="82">
        <v>10</v>
      </c>
      <c r="L42" s="98"/>
      <c r="M42" s="80"/>
    </row>
    <row r="43" spans="1:13" s="81" customFormat="1" ht="21.6" customHeight="1">
      <c r="A43" s="105" t="s">
        <v>2044</v>
      </c>
      <c r="B43" s="80" t="s">
        <v>664</v>
      </c>
      <c r="C43" s="80" t="s">
        <v>672</v>
      </c>
      <c r="D43" s="80" t="s">
        <v>3434</v>
      </c>
      <c r="E43" s="68" t="s">
        <v>3158</v>
      </c>
      <c r="F43" s="68" t="s">
        <v>3159</v>
      </c>
      <c r="G43" s="68" t="s">
        <v>464</v>
      </c>
      <c r="H43" s="78">
        <v>44724</v>
      </c>
      <c r="I43" s="78"/>
      <c r="J43" s="68">
        <v>5</v>
      </c>
      <c r="K43" s="82">
        <v>10</v>
      </c>
      <c r="L43" s="97"/>
      <c r="M43" s="71"/>
    </row>
    <row r="44" spans="1:13" s="81" customFormat="1" ht="21.6" customHeight="1">
      <c r="A44" s="105" t="s">
        <v>3756</v>
      </c>
      <c r="B44" s="80" t="s">
        <v>664</v>
      </c>
      <c r="C44" s="80"/>
      <c r="D44" s="80" t="s">
        <v>3435</v>
      </c>
      <c r="E44" s="68"/>
      <c r="F44" s="68"/>
      <c r="G44" s="68"/>
      <c r="H44" s="78">
        <v>44948</v>
      </c>
      <c r="I44" s="78"/>
      <c r="J44" s="68">
        <v>5</v>
      </c>
      <c r="K44" s="82">
        <v>10</v>
      </c>
      <c r="L44" s="97"/>
      <c r="M44" s="71"/>
    </row>
    <row r="45" spans="1:13" s="81" customFormat="1" ht="21.6" customHeight="1">
      <c r="A45" s="105" t="s">
        <v>3757</v>
      </c>
      <c r="B45" s="80" t="s">
        <v>664</v>
      </c>
      <c r="C45" s="80"/>
      <c r="D45" s="80" t="s">
        <v>3436</v>
      </c>
      <c r="E45" s="68"/>
      <c r="F45" s="68"/>
      <c r="G45" s="68"/>
      <c r="H45" s="78">
        <v>45088</v>
      </c>
      <c r="I45" s="78"/>
      <c r="J45" s="68">
        <v>5</v>
      </c>
      <c r="K45" s="82">
        <v>10</v>
      </c>
      <c r="L45" s="97"/>
      <c r="M45" s="71"/>
    </row>
    <row r="46" spans="1:13" s="81" customFormat="1" ht="21.6" customHeight="1">
      <c r="A46" s="105" t="s">
        <v>3758</v>
      </c>
      <c r="B46" s="80" t="s">
        <v>664</v>
      </c>
      <c r="C46" s="80"/>
      <c r="D46" s="80" t="s">
        <v>3437</v>
      </c>
      <c r="E46" s="68"/>
      <c r="F46" s="68"/>
      <c r="G46" s="68"/>
      <c r="H46" s="78">
        <v>45312</v>
      </c>
      <c r="I46" s="78"/>
      <c r="J46" s="68">
        <v>5</v>
      </c>
      <c r="K46" s="82">
        <v>10</v>
      </c>
      <c r="L46" s="97"/>
      <c r="M46" s="71"/>
    </row>
    <row r="47" spans="1:13" s="81" customFormat="1" ht="21.6" customHeight="1">
      <c r="A47" s="105" t="s">
        <v>3759</v>
      </c>
      <c r="B47" s="80" t="s">
        <v>664</v>
      </c>
      <c r="C47" s="80"/>
      <c r="D47" s="80" t="s">
        <v>3438</v>
      </c>
      <c r="E47" s="68"/>
      <c r="F47" s="68"/>
      <c r="G47" s="68"/>
      <c r="H47" s="78">
        <v>45431</v>
      </c>
      <c r="I47" s="78"/>
      <c r="J47" s="68">
        <v>5</v>
      </c>
      <c r="K47" s="82">
        <v>10</v>
      </c>
      <c r="L47" s="97"/>
      <c r="M47" s="71"/>
    </row>
    <row r="48" spans="1:13" s="81" customFormat="1" ht="21.6" customHeight="1">
      <c r="A48" s="105" t="s">
        <v>4427</v>
      </c>
      <c r="B48" s="80" t="s">
        <v>664</v>
      </c>
      <c r="C48" s="80"/>
      <c r="D48" s="80" t="s">
        <v>4297</v>
      </c>
      <c r="E48" s="68"/>
      <c r="F48" s="68"/>
      <c r="G48" s="68"/>
      <c r="H48" s="78">
        <v>45690</v>
      </c>
      <c r="I48" s="78"/>
      <c r="J48" s="68">
        <v>5</v>
      </c>
      <c r="K48" s="82">
        <v>10</v>
      </c>
      <c r="L48" s="97"/>
      <c r="M48" s="71"/>
    </row>
    <row r="49" spans="1:13" s="81" customFormat="1" ht="21.6" customHeight="1">
      <c r="A49" s="105" t="s">
        <v>4426</v>
      </c>
      <c r="B49" s="80" t="s">
        <v>664</v>
      </c>
      <c r="C49" s="80"/>
      <c r="D49" s="80" t="s">
        <v>4297</v>
      </c>
      <c r="E49" s="68"/>
      <c r="F49" s="68"/>
      <c r="G49" s="68"/>
      <c r="H49" s="78">
        <v>45816</v>
      </c>
      <c r="I49" s="78"/>
      <c r="J49" s="68">
        <v>5</v>
      </c>
      <c r="K49" s="82">
        <v>10</v>
      </c>
      <c r="L49" s="97"/>
      <c r="M49" s="71"/>
    </row>
    <row r="50" spans="1:13" s="81" customFormat="1" ht="21.6" hidden="1" customHeight="1">
      <c r="A50" s="334" t="s">
        <v>895</v>
      </c>
      <c r="B50" s="335" t="s">
        <v>118</v>
      </c>
      <c r="C50" s="335" t="s">
        <v>117</v>
      </c>
      <c r="D50" s="335" t="s">
        <v>132</v>
      </c>
      <c r="E50" s="340" t="s">
        <v>493</v>
      </c>
      <c r="F50" s="340" t="s">
        <v>636</v>
      </c>
      <c r="G50" s="340" t="s">
        <v>446</v>
      </c>
      <c r="H50" s="342">
        <v>43616</v>
      </c>
      <c r="I50" s="342"/>
      <c r="J50" s="340">
        <v>5</v>
      </c>
      <c r="K50" s="343">
        <v>10</v>
      </c>
      <c r="L50" s="98" t="s">
        <v>186</v>
      </c>
      <c r="M50" s="80"/>
    </row>
    <row r="51" spans="1:13" s="81" customFormat="1" ht="21.6" hidden="1" customHeight="1">
      <c r="A51" s="334" t="s">
        <v>896</v>
      </c>
      <c r="B51" s="335" t="s">
        <v>118</v>
      </c>
      <c r="C51" s="335" t="s">
        <v>117</v>
      </c>
      <c r="D51" s="335" t="s">
        <v>678</v>
      </c>
      <c r="E51" s="340" t="s">
        <v>679</v>
      </c>
      <c r="F51" s="340" t="s">
        <v>636</v>
      </c>
      <c r="G51" s="340" t="s">
        <v>446</v>
      </c>
      <c r="H51" s="342">
        <v>43814</v>
      </c>
      <c r="I51" s="342"/>
      <c r="J51" s="340">
        <v>5</v>
      </c>
      <c r="K51" s="343">
        <v>10</v>
      </c>
      <c r="L51" s="98" t="s">
        <v>680</v>
      </c>
      <c r="M51" s="80"/>
    </row>
    <row r="52" spans="1:13" s="81" customFormat="1" ht="21.6" hidden="1" customHeight="1">
      <c r="A52" s="334" t="s">
        <v>897</v>
      </c>
      <c r="B52" s="335" t="s">
        <v>118</v>
      </c>
      <c r="C52" s="335" t="s">
        <v>117</v>
      </c>
      <c r="D52" s="335" t="s">
        <v>681</v>
      </c>
      <c r="E52" s="340" t="s">
        <v>682</v>
      </c>
      <c r="F52" s="340" t="s">
        <v>636</v>
      </c>
      <c r="G52" s="340" t="s">
        <v>446</v>
      </c>
      <c r="H52" s="342">
        <v>43980</v>
      </c>
      <c r="I52" s="342"/>
      <c r="J52" s="340">
        <v>5</v>
      </c>
      <c r="K52" s="343">
        <v>10</v>
      </c>
      <c r="L52" s="98" t="s">
        <v>683</v>
      </c>
      <c r="M52" s="80"/>
    </row>
    <row r="53" spans="1:13" s="81" customFormat="1" ht="21.6" hidden="1" customHeight="1">
      <c r="A53" s="334" t="s">
        <v>898</v>
      </c>
      <c r="B53" s="335" t="s">
        <v>118</v>
      </c>
      <c r="C53" s="335" t="s">
        <v>117</v>
      </c>
      <c r="D53" s="335" t="s">
        <v>684</v>
      </c>
      <c r="E53" s="340" t="s">
        <v>793</v>
      </c>
      <c r="F53" s="340" t="s">
        <v>793</v>
      </c>
      <c r="G53" s="340" t="s">
        <v>640</v>
      </c>
      <c r="H53" s="340" t="s">
        <v>2934</v>
      </c>
      <c r="I53" s="342" t="s">
        <v>685</v>
      </c>
      <c r="J53" s="340">
        <v>5</v>
      </c>
      <c r="K53" s="343">
        <v>10</v>
      </c>
      <c r="L53" s="386" t="s">
        <v>686</v>
      </c>
      <c r="M53" s="335"/>
    </row>
    <row r="54" spans="1:13" s="81" customFormat="1" ht="21.6" hidden="1" customHeight="1">
      <c r="A54" s="334" t="s">
        <v>2046</v>
      </c>
      <c r="B54" s="335" t="s">
        <v>118</v>
      </c>
      <c r="C54" s="335" t="s">
        <v>117</v>
      </c>
      <c r="D54" s="335" t="s">
        <v>2047</v>
      </c>
      <c r="E54" s="340" t="s">
        <v>793</v>
      </c>
      <c r="F54" s="340" t="s">
        <v>793</v>
      </c>
      <c r="G54" s="340" t="s">
        <v>640</v>
      </c>
      <c r="H54" s="340" t="s">
        <v>2935</v>
      </c>
      <c r="I54" s="342" t="s">
        <v>2048</v>
      </c>
      <c r="J54" s="340">
        <v>5</v>
      </c>
      <c r="K54" s="343">
        <v>10</v>
      </c>
      <c r="L54" s="386"/>
      <c r="M54" s="335"/>
    </row>
    <row r="55" spans="1:13" s="81" customFormat="1" ht="21.6" customHeight="1">
      <c r="A55" s="105" t="s">
        <v>3760</v>
      </c>
      <c r="B55" s="80" t="s">
        <v>118</v>
      </c>
      <c r="C55" s="80" t="s">
        <v>117</v>
      </c>
      <c r="D55" s="80" t="s">
        <v>3244</v>
      </c>
      <c r="E55" s="68" t="s">
        <v>793</v>
      </c>
      <c r="F55" s="68" t="s">
        <v>793</v>
      </c>
      <c r="G55" s="68" t="s">
        <v>640</v>
      </c>
      <c r="H55" s="68" t="s">
        <v>3160</v>
      </c>
      <c r="I55" s="78" t="s">
        <v>3160</v>
      </c>
      <c r="J55" s="68">
        <v>5</v>
      </c>
      <c r="K55" s="82">
        <v>10</v>
      </c>
      <c r="L55" s="97"/>
      <c r="M55" s="71"/>
    </row>
    <row r="56" spans="1:13" s="81" customFormat="1" ht="21.6" customHeight="1">
      <c r="A56" s="105" t="s">
        <v>3761</v>
      </c>
      <c r="B56" s="80" t="s">
        <v>118</v>
      </c>
      <c r="C56" s="80"/>
      <c r="D56" s="80" t="s">
        <v>3440</v>
      </c>
      <c r="E56" s="68"/>
      <c r="F56" s="68"/>
      <c r="G56" s="68"/>
      <c r="H56" s="78" t="s">
        <v>3439</v>
      </c>
      <c r="I56" s="78" t="s">
        <v>3439</v>
      </c>
      <c r="J56" s="68">
        <v>5</v>
      </c>
      <c r="K56" s="82">
        <v>10</v>
      </c>
      <c r="L56" s="97"/>
      <c r="M56" s="71"/>
    </row>
    <row r="57" spans="1:13" s="81" customFormat="1" ht="21.6" customHeight="1">
      <c r="A57" s="105" t="s">
        <v>3762</v>
      </c>
      <c r="B57" s="80" t="s">
        <v>118</v>
      </c>
      <c r="C57" s="80"/>
      <c r="D57" s="80" t="s">
        <v>3441</v>
      </c>
      <c r="E57" s="68"/>
      <c r="F57" s="68"/>
      <c r="G57" s="68"/>
      <c r="H57" s="78">
        <v>45072</v>
      </c>
      <c r="I57" s="78" t="s">
        <v>3442</v>
      </c>
      <c r="J57" s="68">
        <v>5</v>
      </c>
      <c r="K57" s="82">
        <v>10</v>
      </c>
      <c r="L57" s="97"/>
      <c r="M57" s="71"/>
    </row>
    <row r="58" spans="1:13" s="81" customFormat="1" ht="21.6" customHeight="1">
      <c r="A58" s="105" t="s">
        <v>3763</v>
      </c>
      <c r="B58" s="80" t="s">
        <v>118</v>
      </c>
      <c r="C58" s="80"/>
      <c r="D58" s="80" t="s">
        <v>3443</v>
      </c>
      <c r="E58" s="68"/>
      <c r="F58" s="68"/>
      <c r="G58" s="68"/>
      <c r="H58" s="78" t="s">
        <v>3444</v>
      </c>
      <c r="I58" s="78" t="s">
        <v>3444</v>
      </c>
      <c r="J58" s="68">
        <v>5</v>
      </c>
      <c r="K58" s="82">
        <v>10</v>
      </c>
      <c r="L58" s="97"/>
      <c r="M58" s="71"/>
    </row>
    <row r="59" spans="1:13" s="81" customFormat="1" ht="21.6" customHeight="1">
      <c r="A59" s="105" t="s">
        <v>4432</v>
      </c>
      <c r="B59" s="80" t="s">
        <v>118</v>
      </c>
      <c r="C59" s="80"/>
      <c r="D59" s="80" t="s">
        <v>4429</v>
      </c>
      <c r="E59" s="68"/>
      <c r="F59" s="68"/>
      <c r="G59" s="68"/>
      <c r="H59" s="78" t="s">
        <v>4298</v>
      </c>
      <c r="I59" s="78" t="s">
        <v>4298</v>
      </c>
      <c r="J59" s="68">
        <v>5</v>
      </c>
      <c r="K59" s="82">
        <v>10</v>
      </c>
      <c r="L59" s="97"/>
      <c r="M59" s="71"/>
    </row>
    <row r="60" spans="1:13" s="81" customFormat="1" ht="21.6" customHeight="1">
      <c r="A60" s="105" t="s">
        <v>4433</v>
      </c>
      <c r="B60" s="80" t="s">
        <v>118</v>
      </c>
      <c r="C60" s="80"/>
      <c r="D60" s="80" t="s">
        <v>4430</v>
      </c>
      <c r="E60" s="68"/>
      <c r="F60" s="68"/>
      <c r="G60" s="68"/>
      <c r="H60" s="78" t="s">
        <v>4431</v>
      </c>
      <c r="I60" s="78" t="s">
        <v>4431</v>
      </c>
      <c r="J60" s="68">
        <v>5</v>
      </c>
      <c r="K60" s="82">
        <v>10</v>
      </c>
      <c r="L60" s="97"/>
      <c r="M60" s="71"/>
    </row>
    <row r="61" spans="1:13" s="81" customFormat="1" ht="21.6" hidden="1" customHeight="1">
      <c r="A61" s="334" t="s">
        <v>899</v>
      </c>
      <c r="B61" s="335" t="s">
        <v>104</v>
      </c>
      <c r="C61" s="335" t="s">
        <v>103</v>
      </c>
      <c r="D61" s="335" t="s">
        <v>687</v>
      </c>
      <c r="E61" s="340" t="s">
        <v>688</v>
      </c>
      <c r="F61" s="340" t="s">
        <v>636</v>
      </c>
      <c r="G61" s="340" t="s">
        <v>446</v>
      </c>
      <c r="H61" s="342">
        <v>43512</v>
      </c>
      <c r="I61" s="342"/>
      <c r="J61" s="340">
        <v>3</v>
      </c>
      <c r="K61" s="343">
        <v>12</v>
      </c>
      <c r="L61" s="98" t="s">
        <v>689</v>
      </c>
      <c r="M61" s="80"/>
    </row>
    <row r="62" spans="1:13" s="81" customFormat="1" ht="20.65" hidden="1" customHeight="1">
      <c r="A62" s="334" t="s">
        <v>900</v>
      </c>
      <c r="B62" s="335" t="s">
        <v>104</v>
      </c>
      <c r="C62" s="335" t="s">
        <v>103</v>
      </c>
      <c r="D62" s="335" t="s">
        <v>690</v>
      </c>
      <c r="E62" s="340" t="s">
        <v>691</v>
      </c>
      <c r="F62" s="340" t="s">
        <v>636</v>
      </c>
      <c r="G62" s="340" t="s">
        <v>446</v>
      </c>
      <c r="H62" s="342">
        <v>43533</v>
      </c>
      <c r="I62" s="342"/>
      <c r="J62" s="340">
        <v>3</v>
      </c>
      <c r="K62" s="343">
        <v>12</v>
      </c>
      <c r="L62" s="98" t="s">
        <v>692</v>
      </c>
      <c r="M62" s="80"/>
    </row>
    <row r="63" spans="1:13" s="81" customFormat="1" ht="21.6" hidden="1" customHeight="1">
      <c r="A63" s="334" t="s">
        <v>901</v>
      </c>
      <c r="B63" s="335" t="s">
        <v>104</v>
      </c>
      <c r="C63" s="335" t="s">
        <v>103</v>
      </c>
      <c r="D63" s="335" t="s">
        <v>693</v>
      </c>
      <c r="E63" s="340" t="s">
        <v>694</v>
      </c>
      <c r="F63" s="340" t="s">
        <v>636</v>
      </c>
      <c r="G63" s="340" t="s">
        <v>446</v>
      </c>
      <c r="H63" s="342">
        <v>43862</v>
      </c>
      <c r="I63" s="342"/>
      <c r="J63" s="340">
        <v>3</v>
      </c>
      <c r="K63" s="343">
        <v>12</v>
      </c>
      <c r="L63" s="98" t="s">
        <v>695</v>
      </c>
      <c r="M63" s="80"/>
    </row>
    <row r="64" spans="1:13" s="81" customFormat="1" ht="21.6" hidden="1" customHeight="1">
      <c r="A64" s="334" t="s">
        <v>902</v>
      </c>
      <c r="B64" s="335" t="s">
        <v>104</v>
      </c>
      <c r="C64" s="335" t="s">
        <v>103</v>
      </c>
      <c r="D64" s="335" t="s">
        <v>696</v>
      </c>
      <c r="E64" s="340" t="s">
        <v>793</v>
      </c>
      <c r="F64" s="340" t="s">
        <v>636</v>
      </c>
      <c r="G64" s="340" t="s">
        <v>464</v>
      </c>
      <c r="H64" s="342">
        <v>44163</v>
      </c>
      <c r="I64" s="342"/>
      <c r="J64" s="340">
        <v>3</v>
      </c>
      <c r="K64" s="343">
        <v>12</v>
      </c>
      <c r="L64" s="98" t="s">
        <v>697</v>
      </c>
      <c r="M64" s="80"/>
    </row>
    <row r="65" spans="1:13" s="81" customFormat="1" ht="21.6" hidden="1" customHeight="1">
      <c r="A65" s="334" t="s">
        <v>903</v>
      </c>
      <c r="B65" s="335" t="s">
        <v>104</v>
      </c>
      <c r="C65" s="335" t="s">
        <v>103</v>
      </c>
      <c r="D65" s="335" t="s">
        <v>698</v>
      </c>
      <c r="E65" s="340" t="s">
        <v>793</v>
      </c>
      <c r="F65" s="340" t="s">
        <v>636</v>
      </c>
      <c r="G65" s="340" t="s">
        <v>464</v>
      </c>
      <c r="H65" s="342">
        <v>44248</v>
      </c>
      <c r="I65" s="342"/>
      <c r="J65" s="340">
        <v>3</v>
      </c>
      <c r="K65" s="343">
        <v>12</v>
      </c>
      <c r="L65" s="386" t="s">
        <v>699</v>
      </c>
      <c r="M65" s="335"/>
    </row>
    <row r="66" spans="1:13" s="81" customFormat="1" ht="21.6" hidden="1" customHeight="1">
      <c r="A66" s="334" t="s">
        <v>904</v>
      </c>
      <c r="B66" s="335" t="s">
        <v>104</v>
      </c>
      <c r="C66" s="335" t="s">
        <v>103</v>
      </c>
      <c r="D66" s="335" t="s">
        <v>700</v>
      </c>
      <c r="E66" s="340" t="s">
        <v>793</v>
      </c>
      <c r="F66" s="340" t="s">
        <v>636</v>
      </c>
      <c r="G66" s="340" t="s">
        <v>464</v>
      </c>
      <c r="H66" s="342">
        <v>44366</v>
      </c>
      <c r="I66" s="342"/>
      <c r="J66" s="340">
        <v>3</v>
      </c>
      <c r="K66" s="343">
        <v>12</v>
      </c>
      <c r="L66" s="386" t="s">
        <v>701</v>
      </c>
      <c r="M66" s="335"/>
    </row>
    <row r="67" spans="1:13" s="81" customFormat="1" ht="21.6" customHeight="1">
      <c r="A67" s="105" t="s">
        <v>2049</v>
      </c>
      <c r="B67" s="80" t="s">
        <v>104</v>
      </c>
      <c r="C67" s="80" t="s">
        <v>103</v>
      </c>
      <c r="D67" s="80" t="s">
        <v>2050</v>
      </c>
      <c r="E67" s="68" t="s">
        <v>793</v>
      </c>
      <c r="F67" s="68" t="s">
        <v>636</v>
      </c>
      <c r="G67" s="68" t="s">
        <v>464</v>
      </c>
      <c r="H67" s="78">
        <v>44639</v>
      </c>
      <c r="I67" s="78"/>
      <c r="J67" s="68">
        <v>3</v>
      </c>
      <c r="K67" s="82">
        <v>12</v>
      </c>
      <c r="L67" s="98"/>
      <c r="M67" s="80"/>
    </row>
    <row r="68" spans="1:13" s="81" customFormat="1" ht="21.6" customHeight="1">
      <c r="A68" s="105" t="s">
        <v>3247</v>
      </c>
      <c r="B68" s="80" t="s">
        <v>104</v>
      </c>
      <c r="C68" s="80" t="s">
        <v>103</v>
      </c>
      <c r="D68" s="80" t="s">
        <v>3245</v>
      </c>
      <c r="E68" s="68" t="s">
        <v>793</v>
      </c>
      <c r="F68" s="68" t="s">
        <v>3161</v>
      </c>
      <c r="G68" s="68" t="s">
        <v>464</v>
      </c>
      <c r="H68" s="78">
        <v>44884</v>
      </c>
      <c r="I68" s="78"/>
      <c r="J68" s="68">
        <v>3</v>
      </c>
      <c r="K68" s="82">
        <v>12</v>
      </c>
      <c r="L68" s="97"/>
      <c r="M68" s="71"/>
    </row>
    <row r="69" spans="1:13" s="81" customFormat="1" ht="21.6" customHeight="1">
      <c r="A69" s="105" t="s">
        <v>3246</v>
      </c>
      <c r="B69" s="80" t="s">
        <v>104</v>
      </c>
      <c r="C69" s="80"/>
      <c r="D69" s="80" t="s">
        <v>3252</v>
      </c>
      <c r="E69" s="68"/>
      <c r="F69" s="68"/>
      <c r="G69" s="68"/>
      <c r="H69" s="78">
        <v>45066</v>
      </c>
      <c r="I69" s="78"/>
      <c r="J69" s="68">
        <v>3</v>
      </c>
      <c r="K69" s="82">
        <v>12</v>
      </c>
      <c r="L69" s="97"/>
      <c r="M69" s="71"/>
    </row>
    <row r="70" spans="1:13" s="81" customFormat="1" ht="21.6" customHeight="1">
      <c r="A70" s="105" t="s">
        <v>3447</v>
      </c>
      <c r="B70" s="80" t="s">
        <v>104</v>
      </c>
      <c r="C70" s="80"/>
      <c r="D70" s="80" t="s">
        <v>3446</v>
      </c>
      <c r="E70" s="68"/>
      <c r="F70" s="68"/>
      <c r="G70" s="68"/>
      <c r="H70" s="78">
        <v>45164</v>
      </c>
      <c r="I70" s="78"/>
      <c r="J70" s="68">
        <v>3</v>
      </c>
      <c r="K70" s="82">
        <v>12</v>
      </c>
      <c r="L70" s="97"/>
      <c r="M70" s="71"/>
    </row>
    <row r="71" spans="1:13" s="81" customFormat="1" ht="21.6" customHeight="1">
      <c r="A71" s="105" t="s">
        <v>3448</v>
      </c>
      <c r="B71" s="80" t="s">
        <v>104</v>
      </c>
      <c r="C71" s="80"/>
      <c r="D71" s="80" t="s">
        <v>3445</v>
      </c>
      <c r="E71" s="68"/>
      <c r="F71" s="68"/>
      <c r="G71" s="68"/>
      <c r="H71" s="78">
        <v>45423</v>
      </c>
      <c r="I71" s="78"/>
      <c r="J71" s="68">
        <v>3</v>
      </c>
      <c r="K71" s="82">
        <v>12</v>
      </c>
      <c r="L71" s="97"/>
      <c r="M71" s="71"/>
    </row>
    <row r="72" spans="1:13" s="81" customFormat="1" ht="21.6" customHeight="1">
      <c r="A72" s="105" t="s">
        <v>4435</v>
      </c>
      <c r="B72" s="80" t="s">
        <v>104</v>
      </c>
      <c r="C72" s="80"/>
      <c r="D72" s="80" t="s">
        <v>4434</v>
      </c>
      <c r="E72" s="68"/>
      <c r="F72" s="68"/>
      <c r="G72" s="68"/>
      <c r="H72" s="78">
        <v>45620</v>
      </c>
      <c r="I72" s="78"/>
      <c r="J72" s="68">
        <v>3</v>
      </c>
      <c r="K72" s="82">
        <v>12</v>
      </c>
      <c r="L72" s="97"/>
      <c r="M72" s="71"/>
    </row>
    <row r="73" spans="1:13" s="77" customFormat="1" ht="21.6" hidden="1" customHeight="1">
      <c r="A73" s="334" t="s">
        <v>905</v>
      </c>
      <c r="B73" s="335" t="s">
        <v>104</v>
      </c>
      <c r="C73" s="335" t="s">
        <v>120</v>
      </c>
      <c r="D73" s="335" t="s">
        <v>702</v>
      </c>
      <c r="E73" s="340" t="s">
        <v>544</v>
      </c>
      <c r="F73" s="340" t="s">
        <v>636</v>
      </c>
      <c r="G73" s="340" t="s">
        <v>446</v>
      </c>
      <c r="H73" s="342">
        <v>43764</v>
      </c>
      <c r="I73" s="342"/>
      <c r="J73" s="340">
        <v>3</v>
      </c>
      <c r="K73" s="343">
        <v>12</v>
      </c>
      <c r="L73" s="95" t="s">
        <v>661</v>
      </c>
      <c r="M73" s="8"/>
    </row>
    <row r="74" spans="1:13" s="81" customFormat="1" ht="21.6" hidden="1" customHeight="1">
      <c r="A74" s="334" t="s">
        <v>906</v>
      </c>
      <c r="B74" s="335" t="s">
        <v>104</v>
      </c>
      <c r="C74" s="335" t="s">
        <v>120</v>
      </c>
      <c r="D74" s="335" t="s">
        <v>703</v>
      </c>
      <c r="E74" s="340" t="s">
        <v>465</v>
      </c>
      <c r="F74" s="340" t="s">
        <v>636</v>
      </c>
      <c r="G74" s="340" t="s">
        <v>479</v>
      </c>
      <c r="H74" s="342">
        <v>44128</v>
      </c>
      <c r="I74" s="342"/>
      <c r="J74" s="340">
        <v>3</v>
      </c>
      <c r="K74" s="343">
        <v>12</v>
      </c>
      <c r="L74" s="98" t="s">
        <v>663</v>
      </c>
      <c r="M74" s="80"/>
    </row>
    <row r="75" spans="1:13" s="81" customFormat="1" ht="21.6" hidden="1" customHeight="1">
      <c r="A75" s="334" t="s">
        <v>2051</v>
      </c>
      <c r="B75" s="335" t="s">
        <v>104</v>
      </c>
      <c r="C75" s="335" t="s">
        <v>120</v>
      </c>
      <c r="D75" s="335" t="s">
        <v>2052</v>
      </c>
      <c r="E75" s="340" t="s">
        <v>1905</v>
      </c>
      <c r="F75" s="340" t="s">
        <v>636</v>
      </c>
      <c r="G75" s="340" t="s">
        <v>479</v>
      </c>
      <c r="H75" s="342">
        <v>44492</v>
      </c>
      <c r="I75" s="342"/>
      <c r="J75" s="340">
        <v>3</v>
      </c>
      <c r="K75" s="343">
        <v>12</v>
      </c>
      <c r="L75" s="386"/>
      <c r="M75" s="335"/>
    </row>
    <row r="76" spans="1:13" s="81" customFormat="1" ht="21.6" customHeight="1">
      <c r="A76" s="105" t="s">
        <v>3248</v>
      </c>
      <c r="B76" s="80" t="s">
        <v>104</v>
      </c>
      <c r="C76" s="80" t="s">
        <v>120</v>
      </c>
      <c r="D76" s="80" t="s">
        <v>3253</v>
      </c>
      <c r="E76" s="68" t="s">
        <v>3162</v>
      </c>
      <c r="F76" s="68" t="s">
        <v>636</v>
      </c>
      <c r="G76" s="68" t="s">
        <v>554</v>
      </c>
      <c r="H76" s="78">
        <v>44856</v>
      </c>
      <c r="I76" s="78" t="s">
        <v>3119</v>
      </c>
      <c r="J76" s="68">
        <v>3</v>
      </c>
      <c r="K76" s="82">
        <v>12</v>
      </c>
      <c r="L76" s="97"/>
      <c r="M76" s="71"/>
    </row>
    <row r="77" spans="1:13" s="81" customFormat="1" ht="21.6" customHeight="1">
      <c r="A77" s="105" t="s">
        <v>3451</v>
      </c>
      <c r="B77" s="80" t="s">
        <v>104</v>
      </c>
      <c r="C77" s="80"/>
      <c r="D77" s="80" t="s">
        <v>3449</v>
      </c>
      <c r="E77" s="68"/>
      <c r="F77" s="68"/>
      <c r="G77" s="68"/>
      <c r="H77" s="78">
        <v>45220</v>
      </c>
      <c r="I77" s="78" t="s">
        <v>3450</v>
      </c>
      <c r="J77" s="68">
        <v>3</v>
      </c>
      <c r="K77" s="82">
        <v>12</v>
      </c>
      <c r="L77" s="97"/>
      <c r="M77" s="71"/>
    </row>
    <row r="78" spans="1:13" s="81" customFormat="1" ht="21.6" customHeight="1">
      <c r="A78" s="105" t="s">
        <v>4487</v>
      </c>
      <c r="B78" s="80" t="s">
        <v>104</v>
      </c>
      <c r="C78" s="80"/>
      <c r="D78" s="80" t="s">
        <v>4303</v>
      </c>
      <c r="E78" s="68"/>
      <c r="F78" s="68"/>
      <c r="G78" s="68"/>
      <c r="H78" s="78">
        <v>45591</v>
      </c>
      <c r="I78" s="78"/>
      <c r="J78" s="68">
        <v>3</v>
      </c>
      <c r="K78" s="82">
        <v>12</v>
      </c>
      <c r="L78" s="97"/>
      <c r="M78" s="71"/>
    </row>
    <row r="79" spans="1:13" s="77" customFormat="1" ht="21.6" hidden="1" customHeight="1">
      <c r="A79" s="334" t="s">
        <v>907</v>
      </c>
      <c r="B79" s="335" t="s">
        <v>105</v>
      </c>
      <c r="C79" s="335" t="s">
        <v>116</v>
      </c>
      <c r="D79" s="335" t="s">
        <v>704</v>
      </c>
      <c r="E79" s="340" t="s">
        <v>449</v>
      </c>
      <c r="F79" s="340" t="s">
        <v>229</v>
      </c>
      <c r="G79" s="340" t="s">
        <v>446</v>
      </c>
      <c r="H79" s="342" t="s">
        <v>705</v>
      </c>
      <c r="I79" s="342"/>
      <c r="J79" s="340">
        <v>10</v>
      </c>
      <c r="K79" s="343">
        <v>20</v>
      </c>
      <c r="L79" s="95" t="s">
        <v>181</v>
      </c>
      <c r="M79" s="8"/>
    </row>
    <row r="80" spans="1:13" s="77" customFormat="1" ht="21.6" hidden="1" customHeight="1">
      <c r="A80" s="334" t="s">
        <v>908</v>
      </c>
      <c r="B80" s="335" t="s">
        <v>105</v>
      </c>
      <c r="C80" s="335" t="s">
        <v>116</v>
      </c>
      <c r="D80" s="335" t="s">
        <v>706</v>
      </c>
      <c r="E80" s="340" t="s">
        <v>449</v>
      </c>
      <c r="F80" s="340" t="s">
        <v>636</v>
      </c>
      <c r="G80" s="340" t="s">
        <v>446</v>
      </c>
      <c r="H80" s="342">
        <v>43680</v>
      </c>
      <c r="I80" s="342"/>
      <c r="J80" s="340">
        <v>5</v>
      </c>
      <c r="K80" s="343">
        <v>20</v>
      </c>
      <c r="L80" s="95" t="s">
        <v>194</v>
      </c>
      <c r="M80" s="8"/>
    </row>
    <row r="81" spans="1:13" s="81" customFormat="1" ht="21.6" hidden="1" customHeight="1">
      <c r="A81" s="334"/>
      <c r="B81" s="335" t="s">
        <v>105</v>
      </c>
      <c r="C81" s="73" t="s">
        <v>116</v>
      </c>
      <c r="D81" s="335" t="s">
        <v>707</v>
      </c>
      <c r="E81" s="74" t="s">
        <v>449</v>
      </c>
      <c r="F81" s="74" t="s">
        <v>229</v>
      </c>
      <c r="G81" s="74" t="s">
        <v>460</v>
      </c>
      <c r="H81" s="342" t="s">
        <v>708</v>
      </c>
      <c r="I81" s="342"/>
      <c r="J81" s="340" t="s">
        <v>460</v>
      </c>
      <c r="K81" s="343" t="s">
        <v>460</v>
      </c>
      <c r="L81" s="120" t="s">
        <v>460</v>
      </c>
      <c r="M81" s="80"/>
    </row>
    <row r="82" spans="1:13" s="81" customFormat="1" ht="21.6" hidden="1" customHeight="1">
      <c r="A82" s="334" t="s">
        <v>909</v>
      </c>
      <c r="B82" s="335" t="s">
        <v>105</v>
      </c>
      <c r="C82" s="335" t="s">
        <v>116</v>
      </c>
      <c r="D82" s="335" t="s">
        <v>709</v>
      </c>
      <c r="E82" s="340" t="s">
        <v>793</v>
      </c>
      <c r="F82" s="340" t="s">
        <v>793</v>
      </c>
      <c r="G82" s="340" t="s">
        <v>640</v>
      </c>
      <c r="H82" s="340" t="s">
        <v>2936</v>
      </c>
      <c r="I82" s="342" t="s">
        <v>710</v>
      </c>
      <c r="J82" s="340">
        <v>5</v>
      </c>
      <c r="K82" s="343">
        <v>20</v>
      </c>
      <c r="L82" s="98" t="s">
        <v>711</v>
      </c>
      <c r="M82" s="80"/>
    </row>
    <row r="83" spans="1:13" s="81" customFormat="1" ht="21.6" hidden="1" customHeight="1">
      <c r="A83" s="334" t="s">
        <v>910</v>
      </c>
      <c r="B83" s="335" t="s">
        <v>105</v>
      </c>
      <c r="C83" s="335" t="s">
        <v>116</v>
      </c>
      <c r="D83" s="335" t="s">
        <v>2922</v>
      </c>
      <c r="E83" s="340" t="s">
        <v>793</v>
      </c>
      <c r="F83" s="340" t="s">
        <v>793</v>
      </c>
      <c r="G83" s="340" t="s">
        <v>640</v>
      </c>
      <c r="H83" s="342" t="s">
        <v>2937</v>
      </c>
      <c r="I83" s="342" t="s">
        <v>712</v>
      </c>
      <c r="J83" s="340">
        <v>5</v>
      </c>
      <c r="K83" s="343">
        <v>20</v>
      </c>
      <c r="L83" s="386" t="s">
        <v>713</v>
      </c>
      <c r="M83" s="335"/>
    </row>
    <row r="84" spans="1:13" s="81" customFormat="1" ht="21.6" customHeight="1">
      <c r="A84" s="105" t="s">
        <v>2053</v>
      </c>
      <c r="B84" s="80" t="s">
        <v>105</v>
      </c>
      <c r="C84" s="80" t="s">
        <v>116</v>
      </c>
      <c r="D84" s="80" t="s">
        <v>2054</v>
      </c>
      <c r="E84" s="68" t="s">
        <v>793</v>
      </c>
      <c r="F84" s="68" t="s">
        <v>793</v>
      </c>
      <c r="G84" s="68" t="s">
        <v>256</v>
      </c>
      <c r="H84" s="78" t="s">
        <v>2938</v>
      </c>
      <c r="I84" s="78" t="s">
        <v>2055</v>
      </c>
      <c r="J84" s="68">
        <v>10</v>
      </c>
      <c r="K84" s="82">
        <v>20</v>
      </c>
      <c r="L84" s="98"/>
      <c r="M84" s="80"/>
    </row>
    <row r="85" spans="1:13" s="77" customFormat="1" ht="21.6" customHeight="1">
      <c r="A85" s="105" t="s">
        <v>2056</v>
      </c>
      <c r="B85" s="80" t="s">
        <v>105</v>
      </c>
      <c r="C85" s="80" t="s">
        <v>116</v>
      </c>
      <c r="D85" s="80" t="s">
        <v>2939</v>
      </c>
      <c r="E85" s="68" t="s">
        <v>793</v>
      </c>
      <c r="F85" s="68" t="s">
        <v>793</v>
      </c>
      <c r="G85" s="68" t="s">
        <v>256</v>
      </c>
      <c r="H85" s="78" t="s">
        <v>2941</v>
      </c>
      <c r="I85" s="78" t="s">
        <v>2057</v>
      </c>
      <c r="J85" s="68">
        <v>10</v>
      </c>
      <c r="K85" s="82">
        <v>20</v>
      </c>
      <c r="L85" s="97"/>
      <c r="M85" s="71"/>
    </row>
    <row r="86" spans="1:13" s="77" customFormat="1" ht="21.6" customHeight="1">
      <c r="A86" s="105" t="s">
        <v>2058</v>
      </c>
      <c r="B86" s="80" t="s">
        <v>105</v>
      </c>
      <c r="C86" s="80" t="s">
        <v>116</v>
      </c>
      <c r="D86" s="80" t="s">
        <v>2940</v>
      </c>
      <c r="E86" s="68" t="s">
        <v>793</v>
      </c>
      <c r="F86" s="68" t="s">
        <v>793</v>
      </c>
      <c r="G86" s="68" t="s">
        <v>256</v>
      </c>
      <c r="H86" s="78" t="s">
        <v>2941</v>
      </c>
      <c r="I86" s="78" t="s">
        <v>2057</v>
      </c>
      <c r="J86" s="68">
        <v>5</v>
      </c>
      <c r="K86" s="82">
        <v>20</v>
      </c>
      <c r="L86" s="97"/>
      <c r="M86" s="71"/>
    </row>
    <row r="87" spans="1:13" s="77" customFormat="1" ht="21.6" customHeight="1">
      <c r="A87" s="105" t="s">
        <v>3249</v>
      </c>
      <c r="B87" s="80" t="s">
        <v>105</v>
      </c>
      <c r="C87" s="80" t="s">
        <v>116</v>
      </c>
      <c r="D87" s="80" t="s">
        <v>3254</v>
      </c>
      <c r="E87" s="68" t="s">
        <v>793</v>
      </c>
      <c r="F87" s="68" t="s">
        <v>793</v>
      </c>
      <c r="G87" s="68" t="s">
        <v>256</v>
      </c>
      <c r="H87" s="78" t="s">
        <v>3164</v>
      </c>
      <c r="I87" s="78" t="s">
        <v>3163</v>
      </c>
      <c r="J87" s="68">
        <v>5</v>
      </c>
      <c r="K87" s="82">
        <v>20</v>
      </c>
      <c r="L87" s="97"/>
      <c r="M87" s="71"/>
    </row>
    <row r="88" spans="1:13" s="77" customFormat="1" ht="21.6" customHeight="1">
      <c r="A88" s="105" t="s">
        <v>3250</v>
      </c>
      <c r="B88" s="80" t="s">
        <v>105</v>
      </c>
      <c r="C88" s="80" t="s">
        <v>116</v>
      </c>
      <c r="D88" s="80" t="s">
        <v>3255</v>
      </c>
      <c r="E88" s="68" t="s">
        <v>793</v>
      </c>
      <c r="F88" s="68" t="s">
        <v>793</v>
      </c>
      <c r="G88" s="68" t="s">
        <v>256</v>
      </c>
      <c r="H88" s="78" t="s">
        <v>3164</v>
      </c>
      <c r="I88" s="78" t="s">
        <v>3163</v>
      </c>
      <c r="J88" s="68">
        <v>5</v>
      </c>
      <c r="K88" s="82">
        <v>20</v>
      </c>
      <c r="L88" s="97"/>
      <c r="M88" s="71"/>
    </row>
    <row r="89" spans="1:13" s="77" customFormat="1" ht="21.6" customHeight="1">
      <c r="A89" s="105" t="s">
        <v>3456</v>
      </c>
      <c r="B89" s="80" t="s">
        <v>105</v>
      </c>
      <c r="C89" s="80" t="s">
        <v>116</v>
      </c>
      <c r="D89" s="80" t="s">
        <v>3452</v>
      </c>
      <c r="E89" s="68"/>
      <c r="F89" s="68"/>
      <c r="G89" s="68"/>
      <c r="H89" s="78" t="s">
        <v>3455</v>
      </c>
      <c r="I89" s="78" t="s">
        <v>3454</v>
      </c>
      <c r="J89" s="68">
        <v>5</v>
      </c>
      <c r="K89" s="82">
        <v>20</v>
      </c>
      <c r="L89" s="97"/>
      <c r="M89" s="71"/>
    </row>
    <row r="90" spans="1:13" s="77" customFormat="1" ht="21.6" customHeight="1">
      <c r="A90" s="105" t="s">
        <v>3457</v>
      </c>
      <c r="B90" s="80" t="s">
        <v>105</v>
      </c>
      <c r="C90" s="80" t="s">
        <v>116</v>
      </c>
      <c r="D90" s="80" t="s">
        <v>3453</v>
      </c>
      <c r="E90" s="68"/>
      <c r="F90" s="68"/>
      <c r="G90" s="68"/>
      <c r="H90" s="78" t="s">
        <v>3455</v>
      </c>
      <c r="I90" s="78" t="s">
        <v>3454</v>
      </c>
      <c r="J90" s="68">
        <v>5</v>
      </c>
      <c r="K90" s="82">
        <v>20</v>
      </c>
      <c r="L90" s="97"/>
      <c r="M90" s="71"/>
    </row>
    <row r="91" spans="1:13" s="77" customFormat="1" ht="21.6" customHeight="1">
      <c r="A91" s="105" t="s">
        <v>4436</v>
      </c>
      <c r="B91" s="80" t="s">
        <v>105</v>
      </c>
      <c r="C91" s="80"/>
      <c r="D91" s="80" t="s">
        <v>4300</v>
      </c>
      <c r="E91" s="68"/>
      <c r="F91" s="68"/>
      <c r="G91" s="68"/>
      <c r="H91" s="78" t="s">
        <v>4302</v>
      </c>
      <c r="I91" s="78" t="s">
        <v>4301</v>
      </c>
      <c r="J91" s="68">
        <v>5</v>
      </c>
      <c r="K91" s="82">
        <v>20</v>
      </c>
      <c r="L91" s="97"/>
      <c r="M91" s="71"/>
    </row>
    <row r="92" spans="1:13" s="77" customFormat="1" ht="21.6" customHeight="1">
      <c r="A92" s="105" t="s">
        <v>4437</v>
      </c>
      <c r="B92" s="80" t="s">
        <v>105</v>
      </c>
      <c r="C92" s="80"/>
      <c r="D92" s="80" t="s">
        <v>4299</v>
      </c>
      <c r="E92" s="68"/>
      <c r="F92" s="68"/>
      <c r="G92" s="68"/>
      <c r="H92" s="78" t="s">
        <v>4302</v>
      </c>
      <c r="I92" s="78" t="s">
        <v>4301</v>
      </c>
      <c r="J92" s="68">
        <v>5</v>
      </c>
      <c r="K92" s="82">
        <v>20</v>
      </c>
      <c r="L92" s="97"/>
      <c r="M92" s="71"/>
    </row>
    <row r="93" spans="1:13" s="77" customFormat="1" ht="21.6" hidden="1" customHeight="1">
      <c r="A93" s="334" t="s">
        <v>911</v>
      </c>
      <c r="B93" s="335" t="s">
        <v>108</v>
      </c>
      <c r="C93" s="335" t="s">
        <v>107</v>
      </c>
      <c r="D93" s="335" t="s">
        <v>133</v>
      </c>
      <c r="E93" s="340" t="s">
        <v>97</v>
      </c>
      <c r="F93" s="340" t="s">
        <v>636</v>
      </c>
      <c r="G93" s="340" t="s">
        <v>446</v>
      </c>
      <c r="H93" s="342">
        <v>43632</v>
      </c>
      <c r="I93" s="342"/>
      <c r="J93" s="340">
        <v>3</v>
      </c>
      <c r="K93" s="343">
        <v>6</v>
      </c>
      <c r="L93" s="95" t="s">
        <v>187</v>
      </c>
      <c r="M93" s="8"/>
    </row>
    <row r="94" spans="1:13" s="77" customFormat="1" ht="21.6" hidden="1" customHeight="1">
      <c r="A94" s="334" t="s">
        <v>912</v>
      </c>
      <c r="B94" s="335" t="s">
        <v>108</v>
      </c>
      <c r="C94" s="335" t="s">
        <v>107</v>
      </c>
      <c r="D94" s="335" t="s">
        <v>135</v>
      </c>
      <c r="E94" s="340" t="s">
        <v>691</v>
      </c>
      <c r="F94" s="340" t="s">
        <v>636</v>
      </c>
      <c r="G94" s="340" t="s">
        <v>446</v>
      </c>
      <c r="H94" s="342">
        <v>43667</v>
      </c>
      <c r="I94" s="342"/>
      <c r="J94" s="340">
        <v>3</v>
      </c>
      <c r="K94" s="343">
        <v>6</v>
      </c>
      <c r="L94" s="95" t="s">
        <v>193</v>
      </c>
      <c r="M94" s="8"/>
    </row>
    <row r="95" spans="1:13" s="81" customFormat="1" ht="21.6" hidden="1" customHeight="1">
      <c r="A95" s="334" t="s">
        <v>913</v>
      </c>
      <c r="B95" s="335" t="s">
        <v>108</v>
      </c>
      <c r="C95" s="335" t="s">
        <v>107</v>
      </c>
      <c r="D95" s="335" t="s">
        <v>714</v>
      </c>
      <c r="E95" s="340" t="s">
        <v>691</v>
      </c>
      <c r="F95" s="340" t="s">
        <v>636</v>
      </c>
      <c r="G95" s="340" t="s">
        <v>446</v>
      </c>
      <c r="H95" s="342">
        <v>44374</v>
      </c>
      <c r="I95" s="342"/>
      <c r="J95" s="340">
        <v>3</v>
      </c>
      <c r="K95" s="343">
        <v>6</v>
      </c>
      <c r="L95" s="386" t="s">
        <v>715</v>
      </c>
      <c r="M95" s="335" t="s">
        <v>716</v>
      </c>
    </row>
    <row r="96" spans="1:13" s="81" customFormat="1" ht="21.6" customHeight="1">
      <c r="A96" s="105" t="s">
        <v>2059</v>
      </c>
      <c r="B96" s="80" t="s">
        <v>108</v>
      </c>
      <c r="C96" s="80" t="s">
        <v>107</v>
      </c>
      <c r="D96" s="80" t="s">
        <v>2060</v>
      </c>
      <c r="E96" s="68" t="s">
        <v>691</v>
      </c>
      <c r="F96" s="68" t="s">
        <v>636</v>
      </c>
      <c r="G96" s="68" t="s">
        <v>446</v>
      </c>
      <c r="H96" s="78">
        <v>44745</v>
      </c>
      <c r="I96" s="78"/>
      <c r="J96" s="68">
        <v>3</v>
      </c>
      <c r="K96" s="82">
        <v>6</v>
      </c>
      <c r="L96" s="98"/>
      <c r="M96" s="80"/>
    </row>
    <row r="97" spans="1:26" s="77" customFormat="1" ht="21.6" customHeight="1">
      <c r="A97" s="121" t="s">
        <v>914</v>
      </c>
      <c r="B97" s="80" t="s">
        <v>108</v>
      </c>
      <c r="C97" s="80" t="s">
        <v>107</v>
      </c>
      <c r="D97" s="83" t="s">
        <v>717</v>
      </c>
      <c r="E97" s="68" t="s">
        <v>793</v>
      </c>
      <c r="F97" s="68" t="s">
        <v>793</v>
      </c>
      <c r="G97" s="78" t="s">
        <v>256</v>
      </c>
      <c r="H97" s="78" t="s">
        <v>256</v>
      </c>
      <c r="I97" s="78"/>
      <c r="J97" s="68">
        <v>3</v>
      </c>
      <c r="K97" s="82">
        <v>6</v>
      </c>
      <c r="L97" s="97"/>
      <c r="M97" s="71"/>
      <c r="X97" s="77" t="s">
        <v>255</v>
      </c>
      <c r="Z97" s="77" t="s">
        <v>255</v>
      </c>
    </row>
    <row r="98" spans="1:26" s="77" customFormat="1" ht="21.6" customHeight="1">
      <c r="A98" s="121" t="s">
        <v>915</v>
      </c>
      <c r="B98" s="80" t="s">
        <v>108</v>
      </c>
      <c r="C98" s="80" t="s">
        <v>107</v>
      </c>
      <c r="D98" s="83" t="s">
        <v>718</v>
      </c>
      <c r="E98" s="68" t="s">
        <v>793</v>
      </c>
      <c r="F98" s="68" t="s">
        <v>793</v>
      </c>
      <c r="G98" s="78" t="s">
        <v>256</v>
      </c>
      <c r="H98" s="78" t="s">
        <v>256</v>
      </c>
      <c r="I98" s="78"/>
      <c r="J98" s="68">
        <v>3</v>
      </c>
      <c r="K98" s="82">
        <v>6</v>
      </c>
      <c r="L98" s="97"/>
      <c r="M98" s="71"/>
      <c r="X98" s="77" t="s">
        <v>255</v>
      </c>
      <c r="Z98" s="77" t="s">
        <v>255</v>
      </c>
    </row>
    <row r="99" spans="1:26" s="77" customFormat="1" ht="21.6" customHeight="1">
      <c r="A99" s="121" t="s">
        <v>916</v>
      </c>
      <c r="B99" s="80" t="s">
        <v>108</v>
      </c>
      <c r="C99" s="80" t="s">
        <v>107</v>
      </c>
      <c r="D99" s="83" t="s">
        <v>719</v>
      </c>
      <c r="E99" s="68" t="s">
        <v>793</v>
      </c>
      <c r="F99" s="68" t="s">
        <v>793</v>
      </c>
      <c r="G99" s="78" t="s">
        <v>256</v>
      </c>
      <c r="H99" s="78" t="s">
        <v>256</v>
      </c>
      <c r="I99" s="78"/>
      <c r="J99" s="68">
        <v>3</v>
      </c>
      <c r="K99" s="82">
        <v>6</v>
      </c>
      <c r="L99" s="97"/>
      <c r="M99" s="71"/>
      <c r="X99" s="77" t="s">
        <v>255</v>
      </c>
      <c r="Z99" s="77" t="s">
        <v>255</v>
      </c>
    </row>
    <row r="100" spans="1:26" s="77" customFormat="1" ht="21.6" customHeight="1">
      <c r="A100" s="121" t="s">
        <v>917</v>
      </c>
      <c r="B100" s="80" t="s">
        <v>108</v>
      </c>
      <c r="C100" s="80" t="s">
        <v>107</v>
      </c>
      <c r="D100" s="83" t="s">
        <v>720</v>
      </c>
      <c r="E100" s="68" t="s">
        <v>793</v>
      </c>
      <c r="F100" s="68" t="s">
        <v>793</v>
      </c>
      <c r="G100" s="78" t="s">
        <v>256</v>
      </c>
      <c r="H100" s="78" t="s">
        <v>256</v>
      </c>
      <c r="I100" s="78"/>
      <c r="J100" s="68">
        <v>3</v>
      </c>
      <c r="K100" s="82">
        <v>6</v>
      </c>
      <c r="L100" s="97"/>
      <c r="M100" s="71"/>
      <c r="X100" s="77" t="s">
        <v>255</v>
      </c>
      <c r="Z100" s="77" t="s">
        <v>255</v>
      </c>
    </row>
    <row r="101" spans="1:26" s="77" customFormat="1" ht="21.6" customHeight="1">
      <c r="A101" s="121" t="s">
        <v>918</v>
      </c>
      <c r="B101" s="80" t="s">
        <v>108</v>
      </c>
      <c r="C101" s="80" t="s">
        <v>107</v>
      </c>
      <c r="D101" s="83" t="s">
        <v>721</v>
      </c>
      <c r="E101" s="68" t="s">
        <v>793</v>
      </c>
      <c r="F101" s="68" t="s">
        <v>793</v>
      </c>
      <c r="G101" s="78" t="s">
        <v>256</v>
      </c>
      <c r="H101" s="78" t="s">
        <v>256</v>
      </c>
      <c r="I101" s="78"/>
      <c r="J101" s="68">
        <v>3</v>
      </c>
      <c r="K101" s="82">
        <v>6</v>
      </c>
      <c r="L101" s="97"/>
      <c r="M101" s="71"/>
      <c r="X101" s="77" t="s">
        <v>255</v>
      </c>
      <c r="Z101" s="77" t="s">
        <v>255</v>
      </c>
    </row>
    <row r="102" spans="1:26" s="81" customFormat="1" ht="21.6" hidden="1" customHeight="1">
      <c r="A102" s="334" t="s">
        <v>919</v>
      </c>
      <c r="B102" s="335" t="s">
        <v>110</v>
      </c>
      <c r="C102" s="335" t="s">
        <v>109</v>
      </c>
      <c r="D102" s="335" t="s">
        <v>230</v>
      </c>
      <c r="E102" s="340" t="s">
        <v>445</v>
      </c>
      <c r="F102" s="340" t="s">
        <v>791</v>
      </c>
      <c r="G102" s="340" t="s">
        <v>446</v>
      </c>
      <c r="H102" s="342" t="s">
        <v>920</v>
      </c>
      <c r="I102" s="342"/>
      <c r="J102" s="340">
        <v>6</v>
      </c>
      <c r="K102" s="343">
        <v>12</v>
      </c>
      <c r="L102" s="98" t="s">
        <v>191</v>
      </c>
      <c r="M102" s="80"/>
    </row>
    <row r="103" spans="1:26" s="81" customFormat="1" ht="21.6" hidden="1" customHeight="1">
      <c r="A103" s="334" t="s">
        <v>921</v>
      </c>
      <c r="B103" s="335" t="s">
        <v>110</v>
      </c>
      <c r="C103" s="335" t="s">
        <v>109</v>
      </c>
      <c r="D103" s="335" t="s">
        <v>722</v>
      </c>
      <c r="E103" s="340" t="s">
        <v>691</v>
      </c>
      <c r="F103" s="340" t="s">
        <v>791</v>
      </c>
      <c r="G103" s="340" t="s">
        <v>464</v>
      </c>
      <c r="H103" s="342" t="s">
        <v>778</v>
      </c>
      <c r="I103" s="342"/>
      <c r="J103" s="340">
        <v>6</v>
      </c>
      <c r="K103" s="343">
        <v>12</v>
      </c>
      <c r="L103" s="386" t="s">
        <v>723</v>
      </c>
      <c r="M103" s="335"/>
    </row>
    <row r="104" spans="1:26" s="81" customFormat="1" ht="21.6" customHeight="1">
      <c r="A104" s="105" t="s">
        <v>2061</v>
      </c>
      <c r="B104" s="80" t="s">
        <v>110</v>
      </c>
      <c r="C104" s="80" t="s">
        <v>109</v>
      </c>
      <c r="D104" s="80" t="s">
        <v>2062</v>
      </c>
      <c r="E104" s="68" t="s">
        <v>793</v>
      </c>
      <c r="F104" s="68" t="s">
        <v>791</v>
      </c>
      <c r="G104" s="68" t="s">
        <v>464</v>
      </c>
      <c r="H104" s="78" t="s">
        <v>2063</v>
      </c>
      <c r="I104" s="78"/>
      <c r="J104" s="68">
        <v>6</v>
      </c>
      <c r="K104" s="82">
        <v>12</v>
      </c>
      <c r="L104" s="98"/>
      <c r="M104" s="80"/>
    </row>
    <row r="105" spans="1:26" s="81" customFormat="1" ht="21.6" customHeight="1">
      <c r="A105" s="105" t="s">
        <v>3251</v>
      </c>
      <c r="B105" s="80" t="s">
        <v>110</v>
      </c>
      <c r="C105" s="80" t="s">
        <v>109</v>
      </c>
      <c r="D105" s="80" t="s">
        <v>3256</v>
      </c>
      <c r="E105" s="68" t="s">
        <v>793</v>
      </c>
      <c r="F105" s="68" t="s">
        <v>3127</v>
      </c>
      <c r="G105" s="68" t="s">
        <v>464</v>
      </c>
      <c r="H105" s="78" t="s">
        <v>3257</v>
      </c>
      <c r="I105" s="78"/>
      <c r="J105" s="68">
        <v>6</v>
      </c>
      <c r="K105" s="82">
        <v>12</v>
      </c>
      <c r="L105" s="97"/>
      <c r="M105" s="71"/>
    </row>
    <row r="106" spans="1:26" s="81" customFormat="1" ht="21.6" customHeight="1">
      <c r="A106" s="105" t="s">
        <v>3460</v>
      </c>
      <c r="B106" s="80" t="s">
        <v>110</v>
      </c>
      <c r="C106" s="80"/>
      <c r="D106" s="80" t="s">
        <v>3459</v>
      </c>
      <c r="E106" s="68"/>
      <c r="F106" s="68"/>
      <c r="G106" s="68"/>
      <c r="H106" s="78" t="s">
        <v>3458</v>
      </c>
      <c r="I106" s="78"/>
      <c r="J106" s="68">
        <v>6</v>
      </c>
      <c r="K106" s="82">
        <v>12</v>
      </c>
      <c r="L106" s="97"/>
      <c r="M106" s="71"/>
    </row>
    <row r="107" spans="1:26" s="81" customFormat="1" ht="21.6" customHeight="1">
      <c r="A107" s="105" t="s">
        <v>4438</v>
      </c>
      <c r="B107" s="80" t="s">
        <v>110</v>
      </c>
      <c r="C107" s="80"/>
      <c r="D107" s="80" t="s">
        <v>4304</v>
      </c>
      <c r="E107" s="68"/>
      <c r="F107" s="68"/>
      <c r="G107" s="68"/>
      <c r="H107" s="78" t="s">
        <v>4305</v>
      </c>
      <c r="I107" s="78"/>
      <c r="J107" s="68">
        <v>6</v>
      </c>
      <c r="K107" s="82">
        <v>12</v>
      </c>
      <c r="L107" s="97"/>
      <c r="M107" s="71"/>
    </row>
    <row r="108" spans="1:26" s="81" customFormat="1" ht="21.6" hidden="1" customHeight="1">
      <c r="A108" s="334" t="s">
        <v>922</v>
      </c>
      <c r="B108" s="335" t="s">
        <v>2064</v>
      </c>
      <c r="C108" s="335" t="s">
        <v>102</v>
      </c>
      <c r="D108" s="335" t="s">
        <v>122</v>
      </c>
      <c r="E108" s="340" t="s">
        <v>726</v>
      </c>
      <c r="F108" s="340" t="s">
        <v>636</v>
      </c>
      <c r="G108" s="340" t="s">
        <v>446</v>
      </c>
      <c r="H108" s="342">
        <v>43477</v>
      </c>
      <c r="I108" s="342"/>
      <c r="J108" s="340">
        <v>3</v>
      </c>
      <c r="K108" s="343">
        <v>6</v>
      </c>
      <c r="L108" s="98" t="s">
        <v>175</v>
      </c>
      <c r="M108" s="80"/>
    </row>
    <row r="109" spans="1:26" s="81" customFormat="1" ht="21.6" hidden="1" customHeight="1">
      <c r="A109" s="334" t="s">
        <v>923</v>
      </c>
      <c r="B109" s="335" t="s">
        <v>2064</v>
      </c>
      <c r="C109" s="335" t="s">
        <v>102</v>
      </c>
      <c r="D109" s="335" t="s">
        <v>123</v>
      </c>
      <c r="E109" s="340" t="s">
        <v>478</v>
      </c>
      <c r="F109" s="340" t="s">
        <v>636</v>
      </c>
      <c r="G109" s="340" t="s">
        <v>446</v>
      </c>
      <c r="H109" s="342">
        <v>43484</v>
      </c>
      <c r="I109" s="342"/>
      <c r="J109" s="340">
        <v>3</v>
      </c>
      <c r="K109" s="343">
        <v>6</v>
      </c>
      <c r="L109" s="98" t="s">
        <v>176</v>
      </c>
      <c r="M109" s="80"/>
    </row>
    <row r="110" spans="1:26" s="81" customFormat="1" ht="21.6" hidden="1" customHeight="1">
      <c r="A110" s="334" t="s">
        <v>924</v>
      </c>
      <c r="B110" s="335" t="s">
        <v>2064</v>
      </c>
      <c r="C110" s="335" t="s">
        <v>102</v>
      </c>
      <c r="D110" s="335" t="s">
        <v>124</v>
      </c>
      <c r="E110" s="340" t="s">
        <v>727</v>
      </c>
      <c r="F110" s="340" t="s">
        <v>636</v>
      </c>
      <c r="G110" s="340" t="s">
        <v>446</v>
      </c>
      <c r="H110" s="342">
        <v>43491</v>
      </c>
      <c r="I110" s="342"/>
      <c r="J110" s="340">
        <v>3</v>
      </c>
      <c r="K110" s="343">
        <v>6</v>
      </c>
      <c r="L110" s="98" t="s">
        <v>177</v>
      </c>
      <c r="M110" s="80"/>
    </row>
    <row r="111" spans="1:26" s="81" customFormat="1" ht="21.6" hidden="1" customHeight="1">
      <c r="A111" s="334" t="s">
        <v>925</v>
      </c>
      <c r="B111" s="335" t="s">
        <v>2064</v>
      </c>
      <c r="C111" s="335" t="s">
        <v>102</v>
      </c>
      <c r="D111" s="335" t="s">
        <v>125</v>
      </c>
      <c r="E111" s="340" t="s">
        <v>463</v>
      </c>
      <c r="F111" s="340" t="s">
        <v>636</v>
      </c>
      <c r="G111" s="340" t="s">
        <v>446</v>
      </c>
      <c r="H111" s="342">
        <v>43498</v>
      </c>
      <c r="I111" s="342"/>
      <c r="J111" s="340">
        <v>3</v>
      </c>
      <c r="K111" s="343">
        <v>6</v>
      </c>
      <c r="L111" s="98" t="s">
        <v>178</v>
      </c>
      <c r="M111" s="80"/>
    </row>
    <row r="112" spans="1:26" s="81" customFormat="1" ht="21.6" hidden="1" customHeight="1">
      <c r="A112" s="334" t="s">
        <v>926</v>
      </c>
      <c r="B112" s="335" t="s">
        <v>2064</v>
      </c>
      <c r="C112" s="335" t="s">
        <v>102</v>
      </c>
      <c r="D112" s="335" t="s">
        <v>126</v>
      </c>
      <c r="E112" s="340" t="s">
        <v>466</v>
      </c>
      <c r="F112" s="340" t="s">
        <v>636</v>
      </c>
      <c r="G112" s="340" t="s">
        <v>446</v>
      </c>
      <c r="H112" s="342">
        <v>43505</v>
      </c>
      <c r="I112" s="342"/>
      <c r="J112" s="340">
        <v>3</v>
      </c>
      <c r="K112" s="343">
        <v>6</v>
      </c>
      <c r="L112" s="98" t="s">
        <v>179</v>
      </c>
      <c r="M112" s="80"/>
    </row>
    <row r="113" spans="1:13" s="81" customFormat="1" ht="21.6" hidden="1" customHeight="1">
      <c r="A113" s="334" t="s">
        <v>927</v>
      </c>
      <c r="B113" s="335" t="s">
        <v>2064</v>
      </c>
      <c r="C113" s="335" t="s">
        <v>102</v>
      </c>
      <c r="D113" s="335" t="s">
        <v>127</v>
      </c>
      <c r="E113" s="340" t="s">
        <v>475</v>
      </c>
      <c r="F113" s="340" t="s">
        <v>636</v>
      </c>
      <c r="G113" s="340" t="s">
        <v>446</v>
      </c>
      <c r="H113" s="342">
        <v>43513</v>
      </c>
      <c r="I113" s="342"/>
      <c r="J113" s="340">
        <v>3</v>
      </c>
      <c r="K113" s="343">
        <v>6</v>
      </c>
      <c r="L113" s="98" t="s">
        <v>180</v>
      </c>
      <c r="M113" s="80"/>
    </row>
    <row r="114" spans="1:13" s="81" customFormat="1" ht="21.6" hidden="1" customHeight="1">
      <c r="A114" s="334" t="s">
        <v>928</v>
      </c>
      <c r="B114" s="335" t="s">
        <v>2064</v>
      </c>
      <c r="C114" s="335" t="s">
        <v>102</v>
      </c>
      <c r="D114" s="335" t="s">
        <v>128</v>
      </c>
      <c r="E114" s="340" t="s">
        <v>449</v>
      </c>
      <c r="F114" s="340" t="s">
        <v>636</v>
      </c>
      <c r="G114" s="340" t="s">
        <v>446</v>
      </c>
      <c r="H114" s="342">
        <v>43526</v>
      </c>
      <c r="I114" s="342"/>
      <c r="J114" s="340">
        <v>3</v>
      </c>
      <c r="K114" s="343">
        <v>6</v>
      </c>
      <c r="L114" s="98" t="s">
        <v>182</v>
      </c>
      <c r="M114" s="80"/>
    </row>
    <row r="115" spans="1:13" s="81" customFormat="1" ht="21.6" hidden="1" customHeight="1">
      <c r="A115" s="334" t="s">
        <v>929</v>
      </c>
      <c r="B115" s="335" t="s">
        <v>2064</v>
      </c>
      <c r="C115" s="335" t="s">
        <v>102</v>
      </c>
      <c r="D115" s="335" t="s">
        <v>130</v>
      </c>
      <c r="E115" s="340" t="s">
        <v>728</v>
      </c>
      <c r="F115" s="340" t="s">
        <v>636</v>
      </c>
      <c r="G115" s="340" t="s">
        <v>446</v>
      </c>
      <c r="H115" s="342">
        <v>43541</v>
      </c>
      <c r="I115" s="342"/>
      <c r="J115" s="340">
        <v>3</v>
      </c>
      <c r="K115" s="343">
        <v>6</v>
      </c>
      <c r="L115" s="98" t="s">
        <v>184</v>
      </c>
      <c r="M115" s="80"/>
    </row>
    <row r="116" spans="1:13" s="81" customFormat="1" ht="21.6" hidden="1" customHeight="1">
      <c r="A116" s="334" t="s">
        <v>930</v>
      </c>
      <c r="B116" s="335" t="s">
        <v>2064</v>
      </c>
      <c r="C116" s="335" t="s">
        <v>102</v>
      </c>
      <c r="D116" s="335" t="s">
        <v>729</v>
      </c>
      <c r="E116" s="340" t="s">
        <v>459</v>
      </c>
      <c r="F116" s="340" t="s">
        <v>636</v>
      </c>
      <c r="G116" s="340" t="s">
        <v>446</v>
      </c>
      <c r="H116" s="342">
        <v>43729</v>
      </c>
      <c r="I116" s="342"/>
      <c r="J116" s="340">
        <v>3</v>
      </c>
      <c r="K116" s="343">
        <v>6</v>
      </c>
      <c r="L116" s="98" t="s">
        <v>184</v>
      </c>
      <c r="M116" s="80"/>
    </row>
    <row r="117" spans="1:13" s="81" customFormat="1" ht="21.6" hidden="1" customHeight="1">
      <c r="A117" s="334" t="s">
        <v>931</v>
      </c>
      <c r="B117" s="335" t="s">
        <v>2064</v>
      </c>
      <c r="C117" s="335" t="s">
        <v>102</v>
      </c>
      <c r="D117" s="335" t="s">
        <v>730</v>
      </c>
      <c r="E117" s="340" t="s">
        <v>731</v>
      </c>
      <c r="F117" s="340" t="s">
        <v>636</v>
      </c>
      <c r="G117" s="340" t="s">
        <v>446</v>
      </c>
      <c r="H117" s="342">
        <v>43785</v>
      </c>
      <c r="I117" s="342"/>
      <c r="J117" s="340">
        <v>3</v>
      </c>
      <c r="K117" s="343">
        <v>6</v>
      </c>
      <c r="L117" s="98" t="s">
        <v>184</v>
      </c>
      <c r="M117" s="80"/>
    </row>
    <row r="118" spans="1:13" s="81" customFormat="1" ht="21.6" hidden="1" customHeight="1">
      <c r="A118" s="334" t="s">
        <v>240</v>
      </c>
      <c r="B118" s="335" t="s">
        <v>2064</v>
      </c>
      <c r="C118" s="335" t="s">
        <v>102</v>
      </c>
      <c r="D118" s="335" t="s">
        <v>732</v>
      </c>
      <c r="E118" s="340" t="s">
        <v>733</v>
      </c>
      <c r="F118" s="340" t="s">
        <v>636</v>
      </c>
      <c r="G118" s="340" t="s">
        <v>446</v>
      </c>
      <c r="H118" s="342">
        <v>43806</v>
      </c>
      <c r="I118" s="342"/>
      <c r="J118" s="340">
        <v>3</v>
      </c>
      <c r="K118" s="343">
        <v>6</v>
      </c>
      <c r="L118" s="98" t="s">
        <v>184</v>
      </c>
      <c r="M118" s="80"/>
    </row>
    <row r="119" spans="1:13" s="81" customFormat="1" ht="21.6" hidden="1" customHeight="1">
      <c r="A119" s="334" t="s">
        <v>241</v>
      </c>
      <c r="B119" s="335" t="s">
        <v>2064</v>
      </c>
      <c r="C119" s="335" t="s">
        <v>102</v>
      </c>
      <c r="D119" s="335" t="s">
        <v>734</v>
      </c>
      <c r="E119" s="340" t="s">
        <v>735</v>
      </c>
      <c r="F119" s="340" t="s">
        <v>636</v>
      </c>
      <c r="G119" s="340" t="s">
        <v>446</v>
      </c>
      <c r="H119" s="342">
        <v>43813</v>
      </c>
      <c r="I119" s="342"/>
      <c r="J119" s="340">
        <v>3</v>
      </c>
      <c r="K119" s="343">
        <v>6</v>
      </c>
      <c r="L119" s="98" t="s">
        <v>184</v>
      </c>
      <c r="M119" s="80"/>
    </row>
    <row r="120" spans="1:13" s="81" customFormat="1" ht="21.6" hidden="1" customHeight="1">
      <c r="A120" s="334" t="s">
        <v>242</v>
      </c>
      <c r="B120" s="335" t="s">
        <v>2064</v>
      </c>
      <c r="C120" s="335" t="s">
        <v>102</v>
      </c>
      <c r="D120" s="335" t="s">
        <v>736</v>
      </c>
      <c r="E120" s="340" t="s">
        <v>737</v>
      </c>
      <c r="F120" s="340" t="s">
        <v>636</v>
      </c>
      <c r="G120" s="340" t="s">
        <v>446</v>
      </c>
      <c r="H120" s="342">
        <v>43820</v>
      </c>
      <c r="I120" s="342"/>
      <c r="J120" s="340">
        <v>3</v>
      </c>
      <c r="K120" s="343">
        <v>6</v>
      </c>
      <c r="L120" s="98" t="s">
        <v>184</v>
      </c>
      <c r="M120" s="80"/>
    </row>
    <row r="121" spans="1:13" s="81" customFormat="1" ht="21.6" hidden="1" customHeight="1">
      <c r="A121" s="334" t="s">
        <v>932</v>
      </c>
      <c r="B121" s="335" t="s">
        <v>2064</v>
      </c>
      <c r="C121" s="335" t="s">
        <v>102</v>
      </c>
      <c r="D121" s="335" t="s">
        <v>738</v>
      </c>
      <c r="E121" s="340" t="s">
        <v>739</v>
      </c>
      <c r="F121" s="340" t="s">
        <v>636</v>
      </c>
      <c r="G121" s="340" t="s">
        <v>446</v>
      </c>
      <c r="H121" s="342">
        <v>43841</v>
      </c>
      <c r="I121" s="342"/>
      <c r="J121" s="340">
        <v>3</v>
      </c>
      <c r="K121" s="343">
        <v>6</v>
      </c>
      <c r="L121" s="98" t="s">
        <v>184</v>
      </c>
      <c r="M121" s="80"/>
    </row>
    <row r="122" spans="1:13" s="81" customFormat="1" ht="21.6" hidden="1" customHeight="1">
      <c r="A122" s="334" t="s">
        <v>933</v>
      </c>
      <c r="B122" s="335" t="s">
        <v>2064</v>
      </c>
      <c r="C122" s="335" t="s">
        <v>102</v>
      </c>
      <c r="D122" s="335" t="s">
        <v>740</v>
      </c>
      <c r="E122" s="340" t="s">
        <v>741</v>
      </c>
      <c r="F122" s="340" t="s">
        <v>636</v>
      </c>
      <c r="G122" s="340" t="s">
        <v>446</v>
      </c>
      <c r="H122" s="342">
        <v>43848</v>
      </c>
      <c r="I122" s="342"/>
      <c r="J122" s="340">
        <v>3</v>
      </c>
      <c r="K122" s="343">
        <v>6</v>
      </c>
      <c r="L122" s="98" t="s">
        <v>184</v>
      </c>
      <c r="M122" s="80"/>
    </row>
    <row r="123" spans="1:13" s="81" customFormat="1" ht="21.6" hidden="1" customHeight="1">
      <c r="A123" s="334" t="s">
        <v>934</v>
      </c>
      <c r="B123" s="335" t="s">
        <v>2064</v>
      </c>
      <c r="C123" s="335" t="s">
        <v>102</v>
      </c>
      <c r="D123" s="335" t="s">
        <v>742</v>
      </c>
      <c r="E123" s="340" t="s">
        <v>743</v>
      </c>
      <c r="F123" s="340" t="s">
        <v>636</v>
      </c>
      <c r="G123" s="340" t="s">
        <v>446</v>
      </c>
      <c r="H123" s="342">
        <v>43855</v>
      </c>
      <c r="I123" s="342"/>
      <c r="J123" s="340">
        <v>3</v>
      </c>
      <c r="K123" s="343">
        <v>6</v>
      </c>
      <c r="L123" s="98" t="s">
        <v>184</v>
      </c>
      <c r="M123" s="80"/>
    </row>
    <row r="124" spans="1:13" s="81" customFormat="1" ht="21.6" hidden="1" customHeight="1">
      <c r="A124" s="334" t="s">
        <v>935</v>
      </c>
      <c r="B124" s="335" t="s">
        <v>2064</v>
      </c>
      <c r="C124" s="335" t="s">
        <v>102</v>
      </c>
      <c r="D124" s="335" t="s">
        <v>744</v>
      </c>
      <c r="E124" s="340" t="s">
        <v>745</v>
      </c>
      <c r="F124" s="340" t="s">
        <v>636</v>
      </c>
      <c r="G124" s="340" t="s">
        <v>446</v>
      </c>
      <c r="H124" s="342">
        <v>43863</v>
      </c>
      <c r="I124" s="342"/>
      <c r="J124" s="340">
        <v>3</v>
      </c>
      <c r="K124" s="343">
        <v>6</v>
      </c>
      <c r="L124" s="98" t="s">
        <v>184</v>
      </c>
      <c r="M124" s="80"/>
    </row>
    <row r="125" spans="1:13" s="81" customFormat="1" ht="21.6" hidden="1" customHeight="1">
      <c r="A125" s="334" t="s">
        <v>936</v>
      </c>
      <c r="B125" s="335" t="s">
        <v>2064</v>
      </c>
      <c r="C125" s="335" t="s">
        <v>102</v>
      </c>
      <c r="D125" s="335" t="s">
        <v>746</v>
      </c>
      <c r="E125" s="340" t="s">
        <v>747</v>
      </c>
      <c r="F125" s="340" t="s">
        <v>636</v>
      </c>
      <c r="G125" s="340" t="s">
        <v>446</v>
      </c>
      <c r="H125" s="342">
        <v>43869</v>
      </c>
      <c r="I125" s="342"/>
      <c r="J125" s="340">
        <v>3</v>
      </c>
      <c r="K125" s="343">
        <v>6</v>
      </c>
      <c r="L125" s="98" t="s">
        <v>184</v>
      </c>
      <c r="M125" s="80"/>
    </row>
    <row r="126" spans="1:13" s="81" customFormat="1" ht="21.6" hidden="1" customHeight="1">
      <c r="A126" s="334" t="s">
        <v>937</v>
      </c>
      <c r="B126" s="335" t="s">
        <v>2064</v>
      </c>
      <c r="C126" s="335" t="s">
        <v>102</v>
      </c>
      <c r="D126" s="335" t="s">
        <v>748</v>
      </c>
      <c r="E126" s="340" t="s">
        <v>694</v>
      </c>
      <c r="F126" s="340" t="s">
        <v>636</v>
      </c>
      <c r="G126" s="340" t="s">
        <v>446</v>
      </c>
      <c r="H126" s="342">
        <v>43876</v>
      </c>
      <c r="I126" s="342"/>
      <c r="J126" s="340">
        <v>3</v>
      </c>
      <c r="K126" s="343">
        <v>6</v>
      </c>
      <c r="L126" s="98" t="s">
        <v>184</v>
      </c>
      <c r="M126" s="80"/>
    </row>
    <row r="127" spans="1:13" s="81" customFormat="1" ht="21.6" hidden="1" customHeight="1">
      <c r="A127" s="334" t="s">
        <v>938</v>
      </c>
      <c r="B127" s="335" t="s">
        <v>2064</v>
      </c>
      <c r="C127" s="335" t="s">
        <v>102</v>
      </c>
      <c r="D127" s="335" t="s">
        <v>749</v>
      </c>
      <c r="E127" s="340" t="s">
        <v>750</v>
      </c>
      <c r="F127" s="340" t="s">
        <v>636</v>
      </c>
      <c r="G127" s="340" t="s">
        <v>479</v>
      </c>
      <c r="H127" s="342">
        <v>44170</v>
      </c>
      <c r="I127" s="342"/>
      <c r="J127" s="340">
        <v>3</v>
      </c>
      <c r="K127" s="343">
        <v>6</v>
      </c>
      <c r="L127" s="98" t="s">
        <v>184</v>
      </c>
      <c r="M127" s="80"/>
    </row>
    <row r="128" spans="1:13" s="81" customFormat="1" ht="21.6" hidden="1" customHeight="1">
      <c r="A128" s="334" t="s">
        <v>939</v>
      </c>
      <c r="B128" s="335" t="s">
        <v>2064</v>
      </c>
      <c r="C128" s="335" t="s">
        <v>102</v>
      </c>
      <c r="D128" s="335" t="s">
        <v>751</v>
      </c>
      <c r="E128" s="340" t="s">
        <v>752</v>
      </c>
      <c r="F128" s="340" t="s">
        <v>636</v>
      </c>
      <c r="G128" s="340" t="s">
        <v>464</v>
      </c>
      <c r="H128" s="342">
        <v>44177</v>
      </c>
      <c r="I128" s="342"/>
      <c r="J128" s="340">
        <v>3</v>
      </c>
      <c r="K128" s="343">
        <v>6</v>
      </c>
      <c r="L128" s="98" t="s">
        <v>184</v>
      </c>
      <c r="M128" s="80"/>
    </row>
    <row r="129" spans="1:13" s="81" customFormat="1" ht="21.6" hidden="1" customHeight="1">
      <c r="A129" s="334" t="s">
        <v>940</v>
      </c>
      <c r="B129" s="335" t="s">
        <v>2064</v>
      </c>
      <c r="C129" s="335" t="s">
        <v>102</v>
      </c>
      <c r="D129" s="335" t="s">
        <v>753</v>
      </c>
      <c r="E129" s="340" t="s">
        <v>474</v>
      </c>
      <c r="F129" s="340" t="s">
        <v>636</v>
      </c>
      <c r="G129" s="340" t="s">
        <v>464</v>
      </c>
      <c r="H129" s="342">
        <v>44219</v>
      </c>
      <c r="I129" s="342"/>
      <c r="J129" s="340">
        <v>3</v>
      </c>
      <c r="K129" s="343">
        <v>6</v>
      </c>
      <c r="L129" s="386" t="s">
        <v>184</v>
      </c>
      <c r="M129" s="335"/>
    </row>
    <row r="130" spans="1:13" s="81" customFormat="1" ht="21.6" hidden="1" customHeight="1">
      <c r="A130" s="334" t="s">
        <v>941</v>
      </c>
      <c r="B130" s="335" t="s">
        <v>2064</v>
      </c>
      <c r="C130" s="335" t="s">
        <v>102</v>
      </c>
      <c r="D130" s="335" t="s">
        <v>754</v>
      </c>
      <c r="E130" s="340" t="s">
        <v>755</v>
      </c>
      <c r="F130" s="340" t="s">
        <v>636</v>
      </c>
      <c r="G130" s="340" t="s">
        <v>464</v>
      </c>
      <c r="H130" s="342">
        <v>44227</v>
      </c>
      <c r="I130" s="342"/>
      <c r="J130" s="340">
        <v>3</v>
      </c>
      <c r="K130" s="343">
        <v>6</v>
      </c>
      <c r="L130" s="386" t="s">
        <v>184</v>
      </c>
      <c r="M130" s="335"/>
    </row>
    <row r="131" spans="1:13" s="81" customFormat="1" ht="21.6" hidden="1" customHeight="1">
      <c r="A131" s="334" t="s">
        <v>942</v>
      </c>
      <c r="B131" s="335" t="s">
        <v>2064</v>
      </c>
      <c r="C131" s="335" t="s">
        <v>102</v>
      </c>
      <c r="D131" s="335" t="s">
        <v>756</v>
      </c>
      <c r="E131" s="340" t="s">
        <v>757</v>
      </c>
      <c r="F131" s="340" t="s">
        <v>636</v>
      </c>
      <c r="G131" s="340" t="s">
        <v>464</v>
      </c>
      <c r="H131" s="342">
        <v>44240</v>
      </c>
      <c r="I131" s="342"/>
      <c r="J131" s="340">
        <v>3</v>
      </c>
      <c r="K131" s="343">
        <v>6</v>
      </c>
      <c r="L131" s="386" t="s">
        <v>184</v>
      </c>
      <c r="M131" s="335"/>
    </row>
    <row r="132" spans="1:13" s="81" customFormat="1" ht="21.6" hidden="1" customHeight="1">
      <c r="A132" s="334" t="s">
        <v>943</v>
      </c>
      <c r="B132" s="335" t="s">
        <v>2064</v>
      </c>
      <c r="C132" s="345" t="s">
        <v>102</v>
      </c>
      <c r="D132" s="345" t="s">
        <v>758</v>
      </c>
      <c r="E132" s="347" t="s">
        <v>759</v>
      </c>
      <c r="F132" s="347" t="s">
        <v>636</v>
      </c>
      <c r="G132" s="347" t="s">
        <v>464</v>
      </c>
      <c r="H132" s="346">
        <v>44268</v>
      </c>
      <c r="I132" s="346"/>
      <c r="J132" s="347">
        <v>3</v>
      </c>
      <c r="K132" s="348">
        <v>6</v>
      </c>
      <c r="L132" s="386" t="s">
        <v>184</v>
      </c>
      <c r="M132" s="335"/>
    </row>
    <row r="133" spans="1:13" s="81" customFormat="1" ht="21.6" hidden="1" customHeight="1">
      <c r="A133" s="334"/>
      <c r="B133" s="335" t="s">
        <v>2064</v>
      </c>
      <c r="C133" s="345" t="s">
        <v>102</v>
      </c>
      <c r="D133" s="345" t="s">
        <v>2981</v>
      </c>
      <c r="E133" s="340"/>
      <c r="F133" s="340"/>
      <c r="G133" s="340"/>
      <c r="H133" s="342" t="s">
        <v>3119</v>
      </c>
      <c r="I133" s="346"/>
      <c r="J133" s="347">
        <v>3</v>
      </c>
      <c r="K133" s="348">
        <v>6</v>
      </c>
      <c r="L133" s="344"/>
      <c r="M133" s="330"/>
    </row>
    <row r="134" spans="1:13" ht="22.9" hidden="1" customHeight="1">
      <c r="A134" s="334" t="s">
        <v>2065</v>
      </c>
      <c r="B134" s="335" t="s">
        <v>2064</v>
      </c>
      <c r="C134" s="335" t="s">
        <v>2066</v>
      </c>
      <c r="D134" s="335" t="s">
        <v>2924</v>
      </c>
      <c r="E134" s="340" t="s">
        <v>2068</v>
      </c>
      <c r="F134" s="340" t="s">
        <v>636</v>
      </c>
      <c r="G134" s="340" t="s">
        <v>464</v>
      </c>
      <c r="H134" s="341">
        <v>44464</v>
      </c>
      <c r="I134" s="342"/>
      <c r="J134" s="347">
        <v>3</v>
      </c>
      <c r="K134" s="348">
        <v>6</v>
      </c>
      <c r="L134" s="387"/>
      <c r="M134" s="387"/>
    </row>
    <row r="135" spans="1:13" ht="22.9" hidden="1" customHeight="1">
      <c r="A135" s="334" t="s">
        <v>2069</v>
      </c>
      <c r="B135" s="335" t="s">
        <v>2064</v>
      </c>
      <c r="C135" s="335" t="s">
        <v>2066</v>
      </c>
      <c r="D135" s="335" t="s">
        <v>2925</v>
      </c>
      <c r="E135" s="340" t="s">
        <v>459</v>
      </c>
      <c r="F135" s="340" t="s">
        <v>636</v>
      </c>
      <c r="G135" s="342" t="s">
        <v>479</v>
      </c>
      <c r="H135" s="341">
        <v>44485</v>
      </c>
      <c r="I135" s="342"/>
      <c r="J135" s="347">
        <v>3</v>
      </c>
      <c r="K135" s="348">
        <v>6</v>
      </c>
      <c r="L135" s="387"/>
      <c r="M135" s="387"/>
    </row>
    <row r="136" spans="1:13" ht="22.9" hidden="1" customHeight="1">
      <c r="A136" s="334" t="s">
        <v>2070</v>
      </c>
      <c r="B136" s="335" t="s">
        <v>2064</v>
      </c>
      <c r="C136" s="335" t="s">
        <v>2066</v>
      </c>
      <c r="D136" s="335" t="s">
        <v>2926</v>
      </c>
      <c r="E136" s="340" t="s">
        <v>2071</v>
      </c>
      <c r="F136" s="340" t="s">
        <v>636</v>
      </c>
      <c r="G136" s="342" t="s">
        <v>479</v>
      </c>
      <c r="H136" s="341">
        <v>44506</v>
      </c>
      <c r="I136" s="342"/>
      <c r="J136" s="347">
        <v>3</v>
      </c>
      <c r="K136" s="348">
        <v>6</v>
      </c>
      <c r="L136" s="387"/>
      <c r="M136" s="387"/>
    </row>
    <row r="137" spans="1:13" ht="22.9" hidden="1" customHeight="1">
      <c r="A137" s="334" t="s">
        <v>2072</v>
      </c>
      <c r="B137" s="335" t="s">
        <v>2064</v>
      </c>
      <c r="C137" s="335" t="s">
        <v>2066</v>
      </c>
      <c r="D137" s="335" t="s">
        <v>2927</v>
      </c>
      <c r="E137" s="388" t="s">
        <v>635</v>
      </c>
      <c r="F137" s="340" t="s">
        <v>636</v>
      </c>
      <c r="G137" s="342" t="s">
        <v>479</v>
      </c>
      <c r="H137" s="341">
        <v>44513</v>
      </c>
      <c r="I137" s="342"/>
      <c r="J137" s="347">
        <v>3</v>
      </c>
      <c r="K137" s="348">
        <v>6</v>
      </c>
      <c r="L137" s="387"/>
      <c r="M137" s="387"/>
    </row>
    <row r="138" spans="1:13" ht="22.9" hidden="1" customHeight="1">
      <c r="A138" s="334" t="s">
        <v>2073</v>
      </c>
      <c r="B138" s="335" t="s">
        <v>2064</v>
      </c>
      <c r="C138" s="335" t="s">
        <v>2066</v>
      </c>
      <c r="D138" s="335" t="s">
        <v>2928</v>
      </c>
      <c r="E138" s="388" t="s">
        <v>611</v>
      </c>
      <c r="F138" s="340" t="s">
        <v>636</v>
      </c>
      <c r="G138" s="342" t="s">
        <v>479</v>
      </c>
      <c r="H138" s="341">
        <v>44541</v>
      </c>
      <c r="I138" s="342"/>
      <c r="J138" s="347">
        <v>3</v>
      </c>
      <c r="K138" s="348">
        <v>6</v>
      </c>
      <c r="L138" s="387"/>
      <c r="M138" s="387"/>
    </row>
    <row r="139" spans="1:13" ht="22.9" hidden="1" customHeight="1">
      <c r="A139" s="334" t="s">
        <v>2074</v>
      </c>
      <c r="B139" s="335" t="s">
        <v>2064</v>
      </c>
      <c r="C139" s="335" t="s">
        <v>2066</v>
      </c>
      <c r="D139" s="335" t="s">
        <v>2929</v>
      </c>
      <c r="E139" s="388" t="s">
        <v>486</v>
      </c>
      <c r="F139" s="340" t="s">
        <v>636</v>
      </c>
      <c r="G139" s="342" t="s">
        <v>479</v>
      </c>
      <c r="H139" s="341">
        <v>44555</v>
      </c>
      <c r="I139" s="342"/>
      <c r="J139" s="347">
        <v>3</v>
      </c>
      <c r="K139" s="348">
        <v>6</v>
      </c>
      <c r="L139" s="387"/>
      <c r="M139" s="387"/>
    </row>
    <row r="140" spans="1:13" ht="22.9" hidden="1" customHeight="1">
      <c r="A140" s="334" t="s">
        <v>2075</v>
      </c>
      <c r="B140" s="335" t="s">
        <v>2064</v>
      </c>
      <c r="C140" s="73" t="s">
        <v>2066</v>
      </c>
      <c r="D140" s="335" t="s">
        <v>2067</v>
      </c>
      <c r="E140" s="120" t="s">
        <v>2076</v>
      </c>
      <c r="F140" s="74" t="s">
        <v>636</v>
      </c>
      <c r="G140" s="76" t="s">
        <v>464</v>
      </c>
      <c r="H140" s="341">
        <v>44583</v>
      </c>
      <c r="I140" s="342"/>
      <c r="J140" s="347">
        <v>3</v>
      </c>
      <c r="K140" s="348">
        <v>6</v>
      </c>
      <c r="L140" s="67"/>
    </row>
    <row r="141" spans="1:13" ht="22.9" customHeight="1">
      <c r="A141" s="105" t="s">
        <v>2077</v>
      </c>
      <c r="B141" s="80" t="s">
        <v>2064</v>
      </c>
      <c r="C141" s="80" t="s">
        <v>2066</v>
      </c>
      <c r="D141" s="80" t="s">
        <v>2930</v>
      </c>
      <c r="E141" s="114" t="s">
        <v>507</v>
      </c>
      <c r="F141" s="68" t="s">
        <v>636</v>
      </c>
      <c r="G141" s="78" t="s">
        <v>464</v>
      </c>
      <c r="H141" s="109">
        <v>44597</v>
      </c>
      <c r="I141" s="78"/>
      <c r="J141" s="116">
        <v>3</v>
      </c>
      <c r="K141" s="123">
        <v>6</v>
      </c>
      <c r="L141" s="67"/>
    </row>
    <row r="142" spans="1:13" ht="22.9" customHeight="1">
      <c r="A142" s="105" t="s">
        <v>3258</v>
      </c>
      <c r="B142" s="80" t="s">
        <v>2064</v>
      </c>
      <c r="C142" s="80" t="s">
        <v>2066</v>
      </c>
      <c r="D142" s="80" t="s">
        <v>3213</v>
      </c>
      <c r="E142" s="116" t="s">
        <v>445</v>
      </c>
      <c r="F142" s="116" t="s">
        <v>636</v>
      </c>
      <c r="G142" s="116" t="s">
        <v>3122</v>
      </c>
      <c r="H142" s="122">
        <v>44835</v>
      </c>
      <c r="I142" s="78"/>
      <c r="J142" s="116">
        <v>3</v>
      </c>
      <c r="K142" s="123">
        <v>6</v>
      </c>
      <c r="L142" s="67"/>
    </row>
    <row r="143" spans="1:13" ht="22.9" customHeight="1">
      <c r="A143" s="105" t="s">
        <v>3259</v>
      </c>
      <c r="B143" s="80" t="s">
        <v>2064</v>
      </c>
      <c r="C143" s="80" t="s">
        <v>2066</v>
      </c>
      <c r="D143" s="80" t="s">
        <v>3214</v>
      </c>
      <c r="E143" s="68" t="s">
        <v>3165</v>
      </c>
      <c r="F143" s="116" t="s">
        <v>636</v>
      </c>
      <c r="G143" s="116" t="s">
        <v>3122</v>
      </c>
      <c r="H143" s="78">
        <v>44849</v>
      </c>
      <c r="I143" s="78"/>
      <c r="J143" s="116">
        <v>3</v>
      </c>
      <c r="K143" s="123">
        <v>6</v>
      </c>
    </row>
    <row r="144" spans="1:13" ht="22.9" customHeight="1">
      <c r="A144" s="105" t="s">
        <v>3260</v>
      </c>
      <c r="B144" s="80" t="s">
        <v>2064</v>
      </c>
      <c r="C144" s="80" t="s">
        <v>2066</v>
      </c>
      <c r="D144" s="80" t="s">
        <v>2925</v>
      </c>
      <c r="E144" s="68" t="s">
        <v>3166</v>
      </c>
      <c r="F144" s="116" t="s">
        <v>636</v>
      </c>
      <c r="G144" s="116" t="s">
        <v>3122</v>
      </c>
      <c r="H144" s="78">
        <v>44877</v>
      </c>
      <c r="I144" s="78"/>
      <c r="J144" s="116">
        <v>3</v>
      </c>
      <c r="K144" s="123">
        <v>6</v>
      </c>
    </row>
    <row r="145" spans="1:11" ht="22.9" customHeight="1">
      <c r="A145" s="105" t="s">
        <v>3261</v>
      </c>
      <c r="B145" s="80" t="s">
        <v>2064</v>
      </c>
      <c r="C145" s="80" t="s">
        <v>2066</v>
      </c>
      <c r="D145" s="80" t="s">
        <v>3215</v>
      </c>
      <c r="E145" s="68" t="s">
        <v>3167</v>
      </c>
      <c r="F145" s="116" t="s">
        <v>636</v>
      </c>
      <c r="G145" s="116" t="s">
        <v>3122</v>
      </c>
      <c r="H145" s="78">
        <v>44898</v>
      </c>
      <c r="I145" s="78"/>
      <c r="J145" s="116">
        <v>3</v>
      </c>
      <c r="K145" s="123">
        <v>6</v>
      </c>
    </row>
    <row r="146" spans="1:11" ht="22.9" customHeight="1">
      <c r="A146" s="105" t="s">
        <v>3262</v>
      </c>
      <c r="B146" s="80" t="s">
        <v>2064</v>
      </c>
      <c r="C146" s="80" t="s">
        <v>2066</v>
      </c>
      <c r="D146" s="80" t="s">
        <v>3216</v>
      </c>
      <c r="E146" s="68" t="s">
        <v>3168</v>
      </c>
      <c r="F146" s="116" t="s">
        <v>636</v>
      </c>
      <c r="G146" s="116" t="s">
        <v>3122</v>
      </c>
      <c r="H146" s="78">
        <v>44905</v>
      </c>
      <c r="I146" s="78"/>
      <c r="J146" s="116">
        <v>3</v>
      </c>
      <c r="K146" s="123">
        <v>6</v>
      </c>
    </row>
    <row r="147" spans="1:11" ht="22.9" customHeight="1">
      <c r="A147" s="105" t="s">
        <v>3263</v>
      </c>
      <c r="B147" s="80" t="s">
        <v>2064</v>
      </c>
      <c r="C147" s="80" t="s">
        <v>2066</v>
      </c>
      <c r="D147" s="80" t="s">
        <v>3217</v>
      </c>
      <c r="E147" s="68" t="s">
        <v>3169</v>
      </c>
      <c r="F147" s="116" t="s">
        <v>636</v>
      </c>
      <c r="G147" s="116" t="s">
        <v>3122</v>
      </c>
      <c r="H147" s="78">
        <v>44913</v>
      </c>
      <c r="I147" s="78"/>
      <c r="J147" s="116">
        <v>3</v>
      </c>
      <c r="K147" s="123">
        <v>6</v>
      </c>
    </row>
    <row r="148" spans="1:11" ht="22.9" customHeight="1">
      <c r="A148" s="105" t="s">
        <v>3264</v>
      </c>
      <c r="B148" s="80" t="s">
        <v>2064</v>
      </c>
      <c r="C148" s="80" t="s">
        <v>2066</v>
      </c>
      <c r="D148" s="80" t="s">
        <v>3218</v>
      </c>
      <c r="E148" s="68" t="s">
        <v>3170</v>
      </c>
      <c r="F148" s="116" t="s">
        <v>636</v>
      </c>
      <c r="G148" s="116" t="s">
        <v>3122</v>
      </c>
      <c r="H148" s="78">
        <v>44940</v>
      </c>
      <c r="I148" s="78"/>
      <c r="J148" s="116">
        <v>3</v>
      </c>
      <c r="K148" s="123">
        <v>6</v>
      </c>
    </row>
    <row r="149" spans="1:11" ht="22.9" customHeight="1">
      <c r="A149" s="105" t="s">
        <v>3265</v>
      </c>
      <c r="B149" s="80" t="s">
        <v>2064</v>
      </c>
      <c r="C149" s="80" t="s">
        <v>2066</v>
      </c>
      <c r="D149" s="80" t="s">
        <v>3219</v>
      </c>
      <c r="E149" s="68" t="s">
        <v>3171</v>
      </c>
      <c r="F149" s="116" t="s">
        <v>636</v>
      </c>
      <c r="G149" s="116" t="s">
        <v>3122</v>
      </c>
      <c r="H149" s="78">
        <v>44996</v>
      </c>
      <c r="I149" s="78"/>
      <c r="J149" s="116">
        <v>3</v>
      </c>
      <c r="K149" s="123">
        <v>6</v>
      </c>
    </row>
    <row r="150" spans="1:11" ht="22.9" customHeight="1">
      <c r="A150" s="377" t="s">
        <v>3467</v>
      </c>
      <c r="B150" s="91" t="s">
        <v>2064</v>
      </c>
      <c r="C150" s="91" t="s">
        <v>2066</v>
      </c>
      <c r="D150" s="91" t="s">
        <v>3464</v>
      </c>
      <c r="E150" s="116"/>
      <c r="F150" s="116"/>
      <c r="G150" s="116"/>
      <c r="H150" s="122">
        <v>45213</v>
      </c>
      <c r="I150" s="122"/>
      <c r="J150" s="116">
        <v>3</v>
      </c>
      <c r="K150" s="123">
        <v>6</v>
      </c>
    </row>
    <row r="151" spans="1:11" ht="22.5" customHeight="1">
      <c r="A151" s="377" t="s">
        <v>3468</v>
      </c>
      <c r="B151" s="91" t="s">
        <v>2064</v>
      </c>
      <c r="C151" s="91"/>
      <c r="D151" s="91" t="s">
        <v>3465</v>
      </c>
      <c r="E151" s="116"/>
      <c r="F151" s="116"/>
      <c r="G151" s="116"/>
      <c r="H151" s="122">
        <v>45220</v>
      </c>
      <c r="I151" s="122"/>
      <c r="J151" s="116">
        <v>3</v>
      </c>
      <c r="K151" s="123">
        <v>6</v>
      </c>
    </row>
    <row r="152" spans="1:11" ht="22.5" customHeight="1">
      <c r="A152" s="377" t="s">
        <v>3469</v>
      </c>
      <c r="B152" s="91" t="s">
        <v>2064</v>
      </c>
      <c r="C152" s="91"/>
      <c r="D152" s="91" t="s">
        <v>3466</v>
      </c>
      <c r="E152" s="116"/>
      <c r="F152" s="116"/>
      <c r="G152" s="116"/>
      <c r="H152" s="122">
        <v>45255</v>
      </c>
      <c r="I152" s="122"/>
      <c r="J152" s="116">
        <v>3</v>
      </c>
      <c r="K152" s="123">
        <v>6</v>
      </c>
    </row>
    <row r="153" spans="1:11" ht="22.5" customHeight="1">
      <c r="A153" s="377" t="s">
        <v>3470</v>
      </c>
      <c r="B153" s="91" t="s">
        <v>2064</v>
      </c>
      <c r="C153" s="91"/>
      <c r="D153" s="91" t="s">
        <v>2925</v>
      </c>
      <c r="E153" s="116"/>
      <c r="F153" s="116"/>
      <c r="G153" s="116"/>
      <c r="H153" s="122">
        <v>45269</v>
      </c>
      <c r="I153" s="122"/>
      <c r="J153" s="116">
        <v>3</v>
      </c>
      <c r="K153" s="123">
        <v>6</v>
      </c>
    </row>
    <row r="154" spans="1:11" ht="22.5" customHeight="1">
      <c r="A154" s="377" t="s">
        <v>3471</v>
      </c>
      <c r="B154" s="91" t="s">
        <v>2064</v>
      </c>
      <c r="C154" s="91"/>
      <c r="D154" s="91" t="s">
        <v>3463</v>
      </c>
      <c r="E154" s="116"/>
      <c r="F154" s="116"/>
      <c r="G154" s="116"/>
      <c r="H154" s="122">
        <v>45304</v>
      </c>
      <c r="I154" s="122"/>
      <c r="J154" s="116">
        <v>3</v>
      </c>
      <c r="K154" s="123">
        <v>6</v>
      </c>
    </row>
    <row r="155" spans="1:11" ht="22.5" customHeight="1">
      <c r="A155" s="377" t="s">
        <v>3472</v>
      </c>
      <c r="B155" s="91" t="s">
        <v>2064</v>
      </c>
      <c r="C155" s="91"/>
      <c r="D155" s="91" t="s">
        <v>2924</v>
      </c>
      <c r="E155" s="116"/>
      <c r="F155" s="116"/>
      <c r="G155" s="116"/>
      <c r="H155" s="122">
        <v>45318</v>
      </c>
      <c r="I155" s="122"/>
      <c r="J155" s="116">
        <v>3</v>
      </c>
      <c r="K155" s="123">
        <v>6</v>
      </c>
    </row>
    <row r="156" spans="1:11" ht="22.5" customHeight="1">
      <c r="A156" s="377" t="s">
        <v>3473</v>
      </c>
      <c r="B156" s="91" t="s">
        <v>2064</v>
      </c>
      <c r="C156" s="91"/>
      <c r="D156" s="91" t="s">
        <v>3462</v>
      </c>
      <c r="E156" s="116"/>
      <c r="F156" s="116"/>
      <c r="G156" s="116"/>
      <c r="H156" s="122">
        <v>45325</v>
      </c>
      <c r="I156" s="122"/>
      <c r="J156" s="116">
        <v>3</v>
      </c>
      <c r="K156" s="123">
        <v>6</v>
      </c>
    </row>
    <row r="157" spans="1:11" ht="22.5" customHeight="1">
      <c r="A157" s="377" t="s">
        <v>3474</v>
      </c>
      <c r="B157" s="91" t="s">
        <v>2064</v>
      </c>
      <c r="C157" s="91"/>
      <c r="D157" s="91" t="s">
        <v>3461</v>
      </c>
      <c r="E157" s="116"/>
      <c r="F157" s="116"/>
      <c r="G157" s="116"/>
      <c r="H157" s="122">
        <v>45339</v>
      </c>
      <c r="I157" s="122"/>
      <c r="J157" s="116">
        <v>3</v>
      </c>
      <c r="K157" s="123">
        <v>6</v>
      </c>
    </row>
    <row r="158" spans="1:11" ht="22.5" customHeight="1">
      <c r="A158" s="377" t="s">
        <v>4445</v>
      </c>
      <c r="B158" s="91" t="s">
        <v>2064</v>
      </c>
      <c r="C158" s="91" t="s">
        <v>2066</v>
      </c>
      <c r="D158" s="91" t="s">
        <v>4440</v>
      </c>
      <c r="E158" s="116"/>
      <c r="F158" s="116"/>
      <c r="G158" s="116"/>
      <c r="H158" s="122">
        <v>45584</v>
      </c>
      <c r="I158" s="122"/>
      <c r="J158" s="116">
        <v>3</v>
      </c>
      <c r="K158" s="123">
        <v>6</v>
      </c>
    </row>
    <row r="159" spans="1:11" ht="22.5" customHeight="1">
      <c r="A159" s="377" t="s">
        <v>4446</v>
      </c>
      <c r="B159" s="91" t="s">
        <v>2064</v>
      </c>
      <c r="C159" s="91"/>
      <c r="D159" s="91" t="s">
        <v>3213</v>
      </c>
      <c r="E159" s="116"/>
      <c r="F159" s="116"/>
      <c r="G159" s="116"/>
      <c r="H159" s="122">
        <v>45626</v>
      </c>
      <c r="I159" s="78"/>
      <c r="J159" s="116">
        <v>3</v>
      </c>
      <c r="K159" s="123">
        <v>6</v>
      </c>
    </row>
    <row r="160" spans="1:11" ht="22.5" customHeight="1">
      <c r="A160" s="377" t="s">
        <v>4447</v>
      </c>
      <c r="B160" s="91" t="s">
        <v>2064</v>
      </c>
      <c r="C160" s="91"/>
      <c r="D160" s="91" t="s">
        <v>4441</v>
      </c>
      <c r="E160" s="116"/>
      <c r="F160" s="116"/>
      <c r="G160" s="116"/>
      <c r="H160" s="122">
        <v>45647</v>
      </c>
      <c r="I160" s="78"/>
      <c r="J160" s="116">
        <v>3</v>
      </c>
      <c r="K160" s="123">
        <v>6</v>
      </c>
    </row>
    <row r="161" spans="1:11" ht="22.5" customHeight="1">
      <c r="A161" s="377" t="s">
        <v>4448</v>
      </c>
      <c r="B161" s="91" t="s">
        <v>2064</v>
      </c>
      <c r="C161" s="91"/>
      <c r="D161" s="91" t="s">
        <v>4442</v>
      </c>
      <c r="E161" s="116"/>
      <c r="F161" s="116"/>
      <c r="G161" s="116"/>
      <c r="H161" s="122">
        <v>45696</v>
      </c>
      <c r="I161" s="78"/>
      <c r="J161" s="116">
        <v>3</v>
      </c>
      <c r="K161" s="123">
        <v>6</v>
      </c>
    </row>
    <row r="162" spans="1:11" ht="22.5" customHeight="1">
      <c r="A162" s="377" t="s">
        <v>4449</v>
      </c>
      <c r="B162" s="91" t="s">
        <v>2064</v>
      </c>
      <c r="C162" s="91"/>
      <c r="D162" s="91" t="s">
        <v>2925</v>
      </c>
      <c r="E162" s="116"/>
      <c r="F162" s="116"/>
      <c r="G162" s="116"/>
      <c r="H162" s="122">
        <v>45703</v>
      </c>
      <c r="I162" s="78"/>
      <c r="J162" s="116">
        <v>3</v>
      </c>
      <c r="K162" s="123">
        <v>6</v>
      </c>
    </row>
    <row r="163" spans="1:11" ht="22.5" customHeight="1">
      <c r="A163" s="377" t="s">
        <v>4450</v>
      </c>
      <c r="B163" s="91" t="s">
        <v>2064</v>
      </c>
      <c r="C163" s="91"/>
      <c r="D163" s="91" t="s">
        <v>4443</v>
      </c>
      <c r="E163" s="116"/>
      <c r="F163" s="116"/>
      <c r="G163" s="116"/>
      <c r="H163" s="122">
        <v>45717</v>
      </c>
      <c r="I163" s="78"/>
      <c r="J163" s="116">
        <v>3</v>
      </c>
      <c r="K163" s="123">
        <v>6</v>
      </c>
    </row>
    <row r="164" spans="1:11" ht="22.5" customHeight="1">
      <c r="A164" s="377" t="s">
        <v>4451</v>
      </c>
      <c r="B164" s="91" t="s">
        <v>2064</v>
      </c>
      <c r="C164" s="91"/>
      <c r="D164" s="91" t="s">
        <v>4444</v>
      </c>
      <c r="E164" s="116"/>
      <c r="F164" s="116"/>
      <c r="G164" s="116"/>
      <c r="H164" s="122">
        <v>45724</v>
      </c>
      <c r="I164" s="78"/>
      <c r="J164" s="116">
        <v>3</v>
      </c>
      <c r="K164" s="123">
        <v>6</v>
      </c>
    </row>
    <row r="165" spans="1:11" ht="22.5" customHeight="1">
      <c r="A165" s="377" t="s">
        <v>4452</v>
      </c>
      <c r="B165" s="91" t="s">
        <v>2064</v>
      </c>
      <c r="C165" s="91"/>
      <c r="D165" s="91" t="s">
        <v>4439</v>
      </c>
      <c r="E165" s="116"/>
      <c r="F165" s="116"/>
      <c r="G165" s="116"/>
      <c r="H165" s="122">
        <v>45738</v>
      </c>
      <c r="I165" s="78"/>
      <c r="J165" s="116">
        <v>3</v>
      </c>
      <c r="K165" s="123">
        <v>6</v>
      </c>
    </row>
  </sheetData>
  <sheetProtection algorithmName="SHA-512" hashValue="ZRRykv/eEqIxIHpse3RmQlWmXsuwtfX9ecFbnsBqJwRHd2hMEnD46N73rMpNV0t5bpCqlrKmnUFyUixe+nE5Ww==" saltValue="Ei8lS5rcT9ED/UUv8H1qEA==" spinCount="100000" sheet="1" autoFilter="0"/>
  <sortState xmlns:xlrd2="http://schemas.microsoft.com/office/spreadsheetml/2017/richdata2" ref="C3:V93">
    <sortCondition ref="C3:C93"/>
  </sortState>
  <phoneticPr fontId="2"/>
  <conditionalFormatting sqref="A3:A140">
    <cfRule type="duplicateValues" dxfId="6" priority="1093"/>
  </conditionalFormatting>
  <conditionalFormatting sqref="A97:A101 A2 A150:A1048576">
    <cfRule type="duplicateValues" dxfId="5" priority="4"/>
  </conditionalFormatting>
  <conditionalFormatting sqref="A102:A140 A3:A96">
    <cfRule type="duplicateValues" dxfId="4" priority="1064"/>
  </conditionalFormatting>
  <conditionalFormatting sqref="A141:A149">
    <cfRule type="duplicateValues" dxfId="3" priority="1"/>
    <cfRule type="duplicateValues" dxfId="2" priority="2"/>
  </conditionalFormatting>
  <pageMargins left="0.7" right="0.7" top="0.75" bottom="0.75" header="0.3" footer="0.3"/>
  <pageSetup paperSize="9" orientation="portrait" horizontalDpi="4294967292" verticalDpi="4294967292"/>
  <tableParts count="1">
    <tablePart r:id="rId1"/>
  </tablePart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D1EA-D34A-4FFE-B0B1-7A7BEB03D3DE}">
  <sheetPr>
    <tabColor theme="8" tint="0.59999389629810485"/>
  </sheetPr>
  <dimension ref="A1:H117"/>
  <sheetViews>
    <sheetView workbookViewId="0">
      <pane ySplit="2" topLeftCell="A3" activePane="bottomLeft" state="frozen"/>
      <selection pane="bottomLeft" activeCell="G4" sqref="G4"/>
    </sheetView>
  </sheetViews>
  <sheetFormatPr defaultColWidth="15.75" defaultRowHeight="22.15" customHeight="1"/>
  <cols>
    <col min="1" max="1" width="12.25" style="169" customWidth="1"/>
    <col min="2" max="2" width="15.75" style="127"/>
    <col min="3" max="3" width="32.25" style="127" customWidth="1"/>
    <col min="4" max="4" width="11.75" style="169" customWidth="1"/>
    <col min="5" max="5" width="24" style="127" customWidth="1"/>
    <col min="6" max="6" width="32.75" style="127" customWidth="1"/>
    <col min="7" max="7" width="17.875" style="124" hidden="1" customWidth="1"/>
    <col min="8" max="8" width="7.25" style="169" customWidth="1"/>
    <col min="9" max="16384" width="15.75" style="127"/>
  </cols>
  <sheetData>
    <row r="1" spans="1:8" ht="22.15" customHeight="1">
      <c r="A1" s="212" t="s">
        <v>1794</v>
      </c>
      <c r="G1" s="300" t="s">
        <v>1880</v>
      </c>
    </row>
    <row r="2" spans="1:8" ht="22.15" customHeight="1">
      <c r="A2" s="170" t="s">
        <v>234</v>
      </c>
      <c r="B2" s="171" t="s">
        <v>1771</v>
      </c>
      <c r="C2" s="171" t="s">
        <v>100</v>
      </c>
      <c r="D2" s="171" t="s">
        <v>376</v>
      </c>
      <c r="E2" s="171" t="s">
        <v>377</v>
      </c>
      <c r="F2" s="171" t="s">
        <v>378</v>
      </c>
      <c r="G2" s="172" t="s">
        <v>379</v>
      </c>
      <c r="H2" s="173" t="s">
        <v>380</v>
      </c>
    </row>
    <row r="3" spans="1:8" ht="22.15" customHeight="1">
      <c r="A3" s="321" t="s">
        <v>1770</v>
      </c>
      <c r="B3" s="104" t="s">
        <v>2078</v>
      </c>
      <c r="C3" s="104" t="s">
        <v>257</v>
      </c>
      <c r="D3" s="85" t="s">
        <v>329</v>
      </c>
      <c r="E3" s="104" t="s">
        <v>2079</v>
      </c>
      <c r="F3" s="104" t="s">
        <v>1055</v>
      </c>
      <c r="G3" s="322" t="s">
        <v>265</v>
      </c>
      <c r="H3" s="323">
        <v>2</v>
      </c>
    </row>
    <row r="4" spans="1:8" ht="22.15" customHeight="1">
      <c r="A4" s="321" t="s">
        <v>944</v>
      </c>
      <c r="B4" s="104" t="s">
        <v>29</v>
      </c>
      <c r="C4" s="104" t="s">
        <v>257</v>
      </c>
      <c r="D4" s="85" t="s">
        <v>329</v>
      </c>
      <c r="E4" s="104" t="s">
        <v>258</v>
      </c>
      <c r="F4" s="104" t="s">
        <v>1056</v>
      </c>
      <c r="G4" s="322" t="s">
        <v>266</v>
      </c>
      <c r="H4" s="323">
        <v>2</v>
      </c>
    </row>
    <row r="5" spans="1:8" ht="22.15" customHeight="1">
      <c r="A5" s="321" t="s">
        <v>945</v>
      </c>
      <c r="B5" s="104" t="s">
        <v>29</v>
      </c>
      <c r="C5" s="104" t="s">
        <v>257</v>
      </c>
      <c r="D5" s="85" t="s">
        <v>329</v>
      </c>
      <c r="E5" s="104" t="s">
        <v>258</v>
      </c>
      <c r="F5" s="104" t="s">
        <v>1057</v>
      </c>
      <c r="G5" s="322" t="s">
        <v>267</v>
      </c>
      <c r="H5" s="323">
        <v>2</v>
      </c>
    </row>
    <row r="6" spans="1:8" ht="22.15" customHeight="1">
      <c r="A6" s="321" t="s">
        <v>946</v>
      </c>
      <c r="B6" s="104" t="s">
        <v>29</v>
      </c>
      <c r="C6" s="104" t="s">
        <v>257</v>
      </c>
      <c r="D6" s="85" t="s">
        <v>329</v>
      </c>
      <c r="E6" s="104" t="s">
        <v>258</v>
      </c>
      <c r="F6" s="104" t="s">
        <v>1058</v>
      </c>
      <c r="G6" s="322" t="s">
        <v>268</v>
      </c>
      <c r="H6" s="323">
        <v>2</v>
      </c>
    </row>
    <row r="7" spans="1:8" ht="22.15" customHeight="1">
      <c r="A7" s="321" t="s">
        <v>947</v>
      </c>
      <c r="B7" s="104" t="s">
        <v>29</v>
      </c>
      <c r="C7" s="104" t="s">
        <v>257</v>
      </c>
      <c r="D7" s="85" t="s">
        <v>329</v>
      </c>
      <c r="E7" s="104" t="s">
        <v>258</v>
      </c>
      <c r="F7" s="104" t="s">
        <v>1059</v>
      </c>
      <c r="G7" s="322" t="s">
        <v>269</v>
      </c>
      <c r="H7" s="323">
        <v>2</v>
      </c>
    </row>
    <row r="8" spans="1:8" ht="22.15" customHeight="1">
      <c r="A8" s="321" t="s">
        <v>948</v>
      </c>
      <c r="B8" s="104" t="s">
        <v>29</v>
      </c>
      <c r="C8" s="104" t="s">
        <v>257</v>
      </c>
      <c r="D8" s="85" t="s">
        <v>329</v>
      </c>
      <c r="E8" s="104" t="s">
        <v>258</v>
      </c>
      <c r="F8" s="104" t="s">
        <v>1060</v>
      </c>
      <c r="G8" s="322" t="s">
        <v>270</v>
      </c>
      <c r="H8" s="323">
        <v>2</v>
      </c>
    </row>
    <row r="9" spans="1:8" ht="22.15" customHeight="1">
      <c r="A9" s="321" t="s">
        <v>949</v>
      </c>
      <c r="B9" s="104" t="s">
        <v>29</v>
      </c>
      <c r="C9" s="104" t="s">
        <v>257</v>
      </c>
      <c r="D9" s="85" t="s">
        <v>329</v>
      </c>
      <c r="E9" s="104" t="s">
        <v>259</v>
      </c>
      <c r="F9" s="104" t="s">
        <v>1061</v>
      </c>
      <c r="G9" s="322" t="s">
        <v>278</v>
      </c>
      <c r="H9" s="323">
        <v>2</v>
      </c>
    </row>
    <row r="10" spans="1:8" ht="22.15" customHeight="1">
      <c r="A10" s="321" t="s">
        <v>950</v>
      </c>
      <c r="B10" s="104" t="s">
        <v>29</v>
      </c>
      <c r="C10" s="104" t="s">
        <v>257</v>
      </c>
      <c r="D10" s="85" t="s">
        <v>329</v>
      </c>
      <c r="E10" s="104" t="s">
        <v>259</v>
      </c>
      <c r="F10" s="104" t="s">
        <v>1062</v>
      </c>
      <c r="G10" s="322" t="s">
        <v>279</v>
      </c>
      <c r="H10" s="323">
        <v>2</v>
      </c>
    </row>
    <row r="11" spans="1:8" ht="22.15" customHeight="1">
      <c r="A11" s="321" t="s">
        <v>951</v>
      </c>
      <c r="B11" s="104" t="s">
        <v>29</v>
      </c>
      <c r="C11" s="104" t="s">
        <v>257</v>
      </c>
      <c r="D11" s="85" t="s">
        <v>329</v>
      </c>
      <c r="E11" s="104" t="s">
        <v>259</v>
      </c>
      <c r="F11" s="104" t="s">
        <v>1063</v>
      </c>
      <c r="G11" s="322" t="s">
        <v>280</v>
      </c>
      <c r="H11" s="323">
        <v>2</v>
      </c>
    </row>
    <row r="12" spans="1:8" ht="22.15" customHeight="1">
      <c r="A12" s="321" t="s">
        <v>952</v>
      </c>
      <c r="B12" s="104" t="s">
        <v>29</v>
      </c>
      <c r="C12" s="104" t="s">
        <v>257</v>
      </c>
      <c r="D12" s="85" t="s">
        <v>329</v>
      </c>
      <c r="E12" s="104" t="s">
        <v>259</v>
      </c>
      <c r="F12" s="104" t="s">
        <v>1064</v>
      </c>
      <c r="G12" s="322" t="s">
        <v>281</v>
      </c>
      <c r="H12" s="323">
        <v>2</v>
      </c>
    </row>
    <row r="13" spans="1:8" ht="22.15" customHeight="1">
      <c r="A13" s="321" t="s">
        <v>953</v>
      </c>
      <c r="B13" s="104" t="s">
        <v>29</v>
      </c>
      <c r="C13" s="104" t="s">
        <v>257</v>
      </c>
      <c r="D13" s="85" t="s">
        <v>329</v>
      </c>
      <c r="E13" s="104" t="s">
        <v>259</v>
      </c>
      <c r="F13" s="104" t="s">
        <v>1065</v>
      </c>
      <c r="G13" s="322" t="s">
        <v>282</v>
      </c>
      <c r="H13" s="323">
        <v>2</v>
      </c>
    </row>
    <row r="14" spans="1:8" ht="22.15" customHeight="1">
      <c r="A14" s="321" t="s">
        <v>954</v>
      </c>
      <c r="B14" s="104" t="s">
        <v>29</v>
      </c>
      <c r="C14" s="104" t="s">
        <v>257</v>
      </c>
      <c r="D14" s="85" t="s">
        <v>329</v>
      </c>
      <c r="E14" s="104" t="s">
        <v>259</v>
      </c>
      <c r="F14" s="104" t="s">
        <v>1066</v>
      </c>
      <c r="G14" s="322" t="s">
        <v>283</v>
      </c>
      <c r="H14" s="323">
        <v>2</v>
      </c>
    </row>
    <row r="15" spans="1:8" ht="22.15" customHeight="1">
      <c r="A15" s="321" t="s">
        <v>955</v>
      </c>
      <c r="B15" s="104" t="s">
        <v>29</v>
      </c>
      <c r="C15" s="104" t="s">
        <v>257</v>
      </c>
      <c r="D15" s="85" t="s">
        <v>329</v>
      </c>
      <c r="E15" s="104" t="s">
        <v>259</v>
      </c>
      <c r="F15" s="104" t="s">
        <v>1067</v>
      </c>
      <c r="G15" s="322" t="s">
        <v>284</v>
      </c>
      <c r="H15" s="323">
        <v>2</v>
      </c>
    </row>
    <row r="16" spans="1:8" ht="22.15" customHeight="1">
      <c r="A16" s="321" t="s">
        <v>956</v>
      </c>
      <c r="B16" s="104" t="s">
        <v>29</v>
      </c>
      <c r="C16" s="104" t="s">
        <v>257</v>
      </c>
      <c r="D16" s="85" t="s">
        <v>329</v>
      </c>
      <c r="E16" s="104" t="s">
        <v>260</v>
      </c>
      <c r="F16" s="104" t="s">
        <v>1068</v>
      </c>
      <c r="G16" s="322" t="s">
        <v>285</v>
      </c>
      <c r="H16" s="323">
        <v>2</v>
      </c>
    </row>
    <row r="17" spans="1:8" ht="22.15" customHeight="1">
      <c r="A17" s="321" t="s">
        <v>957</v>
      </c>
      <c r="B17" s="104" t="s">
        <v>29</v>
      </c>
      <c r="C17" s="104" t="s">
        <v>257</v>
      </c>
      <c r="D17" s="85" t="s">
        <v>329</v>
      </c>
      <c r="E17" s="104" t="s">
        <v>260</v>
      </c>
      <c r="F17" s="104" t="s">
        <v>1069</v>
      </c>
      <c r="G17" s="322" t="s">
        <v>286</v>
      </c>
      <c r="H17" s="323">
        <v>2</v>
      </c>
    </row>
    <row r="18" spans="1:8" ht="22.15" customHeight="1">
      <c r="A18" s="321" t="s">
        <v>958</v>
      </c>
      <c r="B18" s="104" t="s">
        <v>29</v>
      </c>
      <c r="C18" s="104" t="s">
        <v>257</v>
      </c>
      <c r="D18" s="85" t="s">
        <v>329</v>
      </c>
      <c r="E18" s="104" t="s">
        <v>260</v>
      </c>
      <c r="F18" s="104" t="s">
        <v>1070</v>
      </c>
      <c r="G18" s="322" t="s">
        <v>2080</v>
      </c>
      <c r="H18" s="323">
        <v>2</v>
      </c>
    </row>
    <row r="19" spans="1:8" ht="22.15" customHeight="1">
      <c r="A19" s="321" t="s">
        <v>959</v>
      </c>
      <c r="B19" s="104" t="s">
        <v>29</v>
      </c>
      <c r="C19" s="104" t="s">
        <v>257</v>
      </c>
      <c r="D19" s="85" t="s">
        <v>329</v>
      </c>
      <c r="E19" s="104" t="s">
        <v>260</v>
      </c>
      <c r="F19" s="104" t="s">
        <v>1071</v>
      </c>
      <c r="G19" s="322" t="s">
        <v>287</v>
      </c>
      <c r="H19" s="323">
        <v>2</v>
      </c>
    </row>
    <row r="20" spans="1:8" ht="22.15" customHeight="1">
      <c r="A20" s="321" t="s">
        <v>960</v>
      </c>
      <c r="B20" s="104" t="s">
        <v>29</v>
      </c>
      <c r="C20" s="104" t="s">
        <v>257</v>
      </c>
      <c r="D20" s="85" t="s">
        <v>329</v>
      </c>
      <c r="E20" s="104" t="s">
        <v>260</v>
      </c>
      <c r="F20" s="104" t="s">
        <v>1072</v>
      </c>
      <c r="G20" s="322" t="s">
        <v>288</v>
      </c>
      <c r="H20" s="323">
        <v>2</v>
      </c>
    </row>
    <row r="21" spans="1:8" ht="22.15" customHeight="1">
      <c r="A21" s="321" t="s">
        <v>961</v>
      </c>
      <c r="B21" s="104" t="s">
        <v>29</v>
      </c>
      <c r="C21" s="104" t="s">
        <v>257</v>
      </c>
      <c r="D21" s="85" t="s">
        <v>329</v>
      </c>
      <c r="E21" s="104" t="s">
        <v>260</v>
      </c>
      <c r="F21" s="104" t="s">
        <v>1073</v>
      </c>
      <c r="G21" s="322" t="s">
        <v>289</v>
      </c>
      <c r="H21" s="323">
        <v>2</v>
      </c>
    </row>
    <row r="22" spans="1:8" ht="22.15" customHeight="1">
      <c r="A22" s="321" t="s">
        <v>962</v>
      </c>
      <c r="B22" s="104" t="s">
        <v>29</v>
      </c>
      <c r="C22" s="104" t="s">
        <v>257</v>
      </c>
      <c r="D22" s="85" t="s">
        <v>329</v>
      </c>
      <c r="E22" s="104" t="s">
        <v>260</v>
      </c>
      <c r="F22" s="104" t="s">
        <v>1074</v>
      </c>
      <c r="G22" s="322" t="s">
        <v>290</v>
      </c>
      <c r="H22" s="323">
        <v>2</v>
      </c>
    </row>
    <row r="23" spans="1:8" ht="22.15" customHeight="1">
      <c r="A23" s="321" t="s">
        <v>963</v>
      </c>
      <c r="B23" s="104" t="s">
        <v>29</v>
      </c>
      <c r="C23" s="104" t="s">
        <v>257</v>
      </c>
      <c r="D23" s="85" t="s">
        <v>329</v>
      </c>
      <c r="E23" s="104" t="s">
        <v>260</v>
      </c>
      <c r="F23" s="104" t="s">
        <v>1075</v>
      </c>
      <c r="G23" s="322" t="s">
        <v>291</v>
      </c>
      <c r="H23" s="323">
        <v>2</v>
      </c>
    </row>
    <row r="24" spans="1:8" ht="22.15" customHeight="1">
      <c r="A24" s="321" t="s">
        <v>964</v>
      </c>
      <c r="B24" s="104" t="s">
        <v>29</v>
      </c>
      <c r="C24" s="104" t="s">
        <v>257</v>
      </c>
      <c r="D24" s="85" t="s">
        <v>329</v>
      </c>
      <c r="E24" s="104" t="s">
        <v>260</v>
      </c>
      <c r="F24" s="104" t="s">
        <v>1076</v>
      </c>
      <c r="G24" s="322" t="s">
        <v>292</v>
      </c>
      <c r="H24" s="323">
        <v>2</v>
      </c>
    </row>
    <row r="25" spans="1:8" ht="22.15" customHeight="1">
      <c r="A25" s="321" t="s">
        <v>965</v>
      </c>
      <c r="B25" s="104" t="s">
        <v>29</v>
      </c>
      <c r="C25" s="104" t="s">
        <v>257</v>
      </c>
      <c r="D25" s="85" t="s">
        <v>329</v>
      </c>
      <c r="E25" s="104" t="s">
        <v>260</v>
      </c>
      <c r="F25" s="104" t="s">
        <v>1077</v>
      </c>
      <c r="G25" s="322" t="s">
        <v>2081</v>
      </c>
      <c r="H25" s="323">
        <v>2</v>
      </c>
    </row>
    <row r="26" spans="1:8" ht="22.15" customHeight="1">
      <c r="A26" s="321" t="s">
        <v>2082</v>
      </c>
      <c r="B26" s="104" t="s">
        <v>29</v>
      </c>
      <c r="C26" s="104" t="s">
        <v>257</v>
      </c>
      <c r="D26" s="85" t="s">
        <v>329</v>
      </c>
      <c r="E26" s="104" t="s">
        <v>261</v>
      </c>
      <c r="F26" s="104" t="s">
        <v>2083</v>
      </c>
      <c r="G26" s="322" t="s">
        <v>2084</v>
      </c>
      <c r="H26" s="323">
        <v>2</v>
      </c>
    </row>
    <row r="27" spans="1:8" ht="22.15" customHeight="1">
      <c r="A27" s="321" t="s">
        <v>966</v>
      </c>
      <c r="B27" s="104" t="s">
        <v>29</v>
      </c>
      <c r="C27" s="104" t="s">
        <v>257</v>
      </c>
      <c r="D27" s="85" t="s">
        <v>329</v>
      </c>
      <c r="E27" s="104" t="s">
        <v>261</v>
      </c>
      <c r="F27" s="104" t="s">
        <v>1078</v>
      </c>
      <c r="G27" s="322" t="s">
        <v>293</v>
      </c>
      <c r="H27" s="323">
        <v>2</v>
      </c>
    </row>
    <row r="28" spans="1:8" ht="22.15" customHeight="1">
      <c r="A28" s="321" t="s">
        <v>967</v>
      </c>
      <c r="B28" s="104" t="s">
        <v>29</v>
      </c>
      <c r="C28" s="104" t="s">
        <v>257</v>
      </c>
      <c r="D28" s="85" t="s">
        <v>329</v>
      </c>
      <c r="E28" s="104" t="s">
        <v>261</v>
      </c>
      <c r="F28" s="104" t="s">
        <v>1079</v>
      </c>
      <c r="G28" s="322" t="s">
        <v>294</v>
      </c>
      <c r="H28" s="323">
        <v>2</v>
      </c>
    </row>
    <row r="29" spans="1:8" ht="22.15" customHeight="1">
      <c r="A29" s="321" t="s">
        <v>968</v>
      </c>
      <c r="B29" s="104" t="s">
        <v>29</v>
      </c>
      <c r="C29" s="104" t="s">
        <v>257</v>
      </c>
      <c r="D29" s="85" t="s">
        <v>329</v>
      </c>
      <c r="E29" s="104" t="s">
        <v>261</v>
      </c>
      <c r="F29" s="104" t="s">
        <v>1080</v>
      </c>
      <c r="G29" s="322" t="s">
        <v>295</v>
      </c>
      <c r="H29" s="323">
        <v>2</v>
      </c>
    </row>
    <row r="30" spans="1:8" ht="22.15" customHeight="1">
      <c r="A30" s="321" t="s">
        <v>969</v>
      </c>
      <c r="B30" s="104" t="s">
        <v>29</v>
      </c>
      <c r="C30" s="104" t="s">
        <v>257</v>
      </c>
      <c r="D30" s="85" t="s">
        <v>329</v>
      </c>
      <c r="E30" s="104" t="s">
        <v>261</v>
      </c>
      <c r="F30" s="104" t="s">
        <v>1081</v>
      </c>
      <c r="G30" s="322" t="s">
        <v>296</v>
      </c>
      <c r="H30" s="323">
        <v>2</v>
      </c>
    </row>
    <row r="31" spans="1:8" ht="22.15" customHeight="1">
      <c r="A31" s="321" t="s">
        <v>970</v>
      </c>
      <c r="B31" s="104" t="s">
        <v>29</v>
      </c>
      <c r="C31" s="104" t="s">
        <v>257</v>
      </c>
      <c r="D31" s="85" t="s">
        <v>329</v>
      </c>
      <c r="E31" s="104" t="s">
        <v>261</v>
      </c>
      <c r="F31" s="104" t="s">
        <v>1082</v>
      </c>
      <c r="G31" s="322" t="s">
        <v>297</v>
      </c>
      <c r="H31" s="323">
        <v>2</v>
      </c>
    </row>
    <row r="32" spans="1:8" ht="22.15" customHeight="1">
      <c r="A32" s="321" t="s">
        <v>971</v>
      </c>
      <c r="B32" s="104" t="s">
        <v>29</v>
      </c>
      <c r="C32" s="104" t="s">
        <v>257</v>
      </c>
      <c r="D32" s="85" t="s">
        <v>329</v>
      </c>
      <c r="E32" s="104" t="s">
        <v>261</v>
      </c>
      <c r="F32" s="104" t="s">
        <v>1083</v>
      </c>
      <c r="G32" s="322" t="s">
        <v>298</v>
      </c>
      <c r="H32" s="323">
        <v>2</v>
      </c>
    </row>
    <row r="33" spans="1:8" ht="22.15" customHeight="1">
      <c r="A33" s="321" t="s">
        <v>972</v>
      </c>
      <c r="B33" s="104" t="s">
        <v>29</v>
      </c>
      <c r="C33" s="104" t="s">
        <v>257</v>
      </c>
      <c r="D33" s="85" t="s">
        <v>329</v>
      </c>
      <c r="E33" s="104" t="s">
        <v>261</v>
      </c>
      <c r="F33" s="104" t="s">
        <v>1084</v>
      </c>
      <c r="G33" s="322" t="s">
        <v>299</v>
      </c>
      <c r="H33" s="323">
        <v>2</v>
      </c>
    </row>
    <row r="34" spans="1:8" ht="22.15" customHeight="1">
      <c r="A34" s="321" t="s">
        <v>973</v>
      </c>
      <c r="B34" s="104" t="s">
        <v>29</v>
      </c>
      <c r="C34" s="104" t="s">
        <v>257</v>
      </c>
      <c r="D34" s="85" t="s">
        <v>329</v>
      </c>
      <c r="E34" s="104" t="s">
        <v>261</v>
      </c>
      <c r="F34" s="104" t="s">
        <v>1085</v>
      </c>
      <c r="G34" s="322" t="s">
        <v>300</v>
      </c>
      <c r="H34" s="323">
        <v>2</v>
      </c>
    </row>
    <row r="35" spans="1:8" ht="22.15" customHeight="1">
      <c r="A35" s="321" t="s">
        <v>974</v>
      </c>
      <c r="B35" s="104" t="s">
        <v>29</v>
      </c>
      <c r="C35" s="104" t="s">
        <v>257</v>
      </c>
      <c r="D35" s="85" t="s">
        <v>329</v>
      </c>
      <c r="E35" s="104" t="s">
        <v>261</v>
      </c>
      <c r="F35" s="104" t="s">
        <v>1086</v>
      </c>
      <c r="G35" s="322" t="s">
        <v>301</v>
      </c>
      <c r="H35" s="323">
        <v>2</v>
      </c>
    </row>
    <row r="36" spans="1:8" ht="22.15" customHeight="1">
      <c r="A36" s="321" t="s">
        <v>975</v>
      </c>
      <c r="B36" s="104" t="s">
        <v>29</v>
      </c>
      <c r="C36" s="104" t="s">
        <v>257</v>
      </c>
      <c r="D36" s="85" t="s">
        <v>329</v>
      </c>
      <c r="E36" s="104" t="s">
        <v>261</v>
      </c>
      <c r="F36" s="104" t="s">
        <v>1087</v>
      </c>
      <c r="G36" s="322" t="s">
        <v>302</v>
      </c>
      <c r="H36" s="323">
        <v>2</v>
      </c>
    </row>
    <row r="37" spans="1:8" ht="22.15" customHeight="1">
      <c r="A37" s="321" t="s">
        <v>976</v>
      </c>
      <c r="B37" s="104" t="s">
        <v>29</v>
      </c>
      <c r="C37" s="104" t="s">
        <v>257</v>
      </c>
      <c r="D37" s="85" t="s">
        <v>329</v>
      </c>
      <c r="E37" s="104" t="s">
        <v>261</v>
      </c>
      <c r="F37" s="104" t="s">
        <v>1088</v>
      </c>
      <c r="G37" s="322" t="s">
        <v>303</v>
      </c>
      <c r="H37" s="323">
        <v>2</v>
      </c>
    </row>
    <row r="38" spans="1:8" ht="22.15" customHeight="1">
      <c r="A38" s="321" t="s">
        <v>977</v>
      </c>
      <c r="B38" s="104" t="s">
        <v>29</v>
      </c>
      <c r="C38" s="104" t="s">
        <v>257</v>
      </c>
      <c r="D38" s="85" t="s">
        <v>329</v>
      </c>
      <c r="E38" s="104" t="s">
        <v>261</v>
      </c>
      <c r="F38" s="104" t="s">
        <v>1089</v>
      </c>
      <c r="G38" s="322" t="s">
        <v>304</v>
      </c>
      <c r="H38" s="323">
        <v>2</v>
      </c>
    </row>
    <row r="39" spans="1:8" ht="22.15" customHeight="1">
      <c r="A39" s="321" t="s">
        <v>978</v>
      </c>
      <c r="B39" s="104" t="s">
        <v>29</v>
      </c>
      <c r="C39" s="104" t="s">
        <v>257</v>
      </c>
      <c r="D39" s="85" t="s">
        <v>329</v>
      </c>
      <c r="E39" s="104" t="s">
        <v>261</v>
      </c>
      <c r="F39" s="104" t="s">
        <v>1090</v>
      </c>
      <c r="G39" s="322" t="s">
        <v>305</v>
      </c>
      <c r="H39" s="323">
        <v>2</v>
      </c>
    </row>
    <row r="40" spans="1:8" ht="22.15" customHeight="1">
      <c r="A40" s="321" t="s">
        <v>979</v>
      </c>
      <c r="B40" s="104" t="s">
        <v>29</v>
      </c>
      <c r="C40" s="104" t="s">
        <v>257</v>
      </c>
      <c r="D40" s="85" t="s">
        <v>329</v>
      </c>
      <c r="E40" s="104" t="s">
        <v>261</v>
      </c>
      <c r="F40" s="104" t="s">
        <v>1091</v>
      </c>
      <c r="G40" s="322" t="s">
        <v>306</v>
      </c>
      <c r="H40" s="323">
        <v>2</v>
      </c>
    </row>
    <row r="41" spans="1:8" ht="22.15" customHeight="1">
      <c r="A41" s="321" t="s">
        <v>980</v>
      </c>
      <c r="B41" s="104" t="s">
        <v>29</v>
      </c>
      <c r="C41" s="104" t="s">
        <v>257</v>
      </c>
      <c r="D41" s="85" t="s">
        <v>329</v>
      </c>
      <c r="E41" s="104" t="s">
        <v>261</v>
      </c>
      <c r="F41" s="104" t="s">
        <v>1092</v>
      </c>
      <c r="G41" s="322" t="s">
        <v>307</v>
      </c>
      <c r="H41" s="323">
        <v>2</v>
      </c>
    </row>
    <row r="42" spans="1:8" ht="22.15" customHeight="1">
      <c r="A42" s="321" t="s">
        <v>981</v>
      </c>
      <c r="B42" s="104" t="s">
        <v>29</v>
      </c>
      <c r="C42" s="104" t="s">
        <v>257</v>
      </c>
      <c r="D42" s="85" t="s">
        <v>329</v>
      </c>
      <c r="E42" s="104" t="s">
        <v>261</v>
      </c>
      <c r="F42" s="104" t="s">
        <v>1093</v>
      </c>
      <c r="G42" s="322" t="s">
        <v>308</v>
      </c>
      <c r="H42" s="323">
        <v>2</v>
      </c>
    </row>
    <row r="43" spans="1:8" ht="22.15" customHeight="1">
      <c r="A43" s="321" t="s">
        <v>982</v>
      </c>
      <c r="B43" s="104" t="s">
        <v>29</v>
      </c>
      <c r="C43" s="104" t="s">
        <v>257</v>
      </c>
      <c r="D43" s="85" t="s">
        <v>329</v>
      </c>
      <c r="E43" s="104" t="s">
        <v>261</v>
      </c>
      <c r="F43" s="104" t="s">
        <v>1094</v>
      </c>
      <c r="G43" s="322" t="s">
        <v>309</v>
      </c>
      <c r="H43" s="323">
        <v>2</v>
      </c>
    </row>
    <row r="44" spans="1:8" ht="22.15" customHeight="1">
      <c r="A44" s="321" t="s">
        <v>983</v>
      </c>
      <c r="B44" s="104" t="s">
        <v>29</v>
      </c>
      <c r="C44" s="104" t="s">
        <v>257</v>
      </c>
      <c r="D44" s="85" t="s">
        <v>329</v>
      </c>
      <c r="E44" s="104" t="s">
        <v>261</v>
      </c>
      <c r="F44" s="104" t="s">
        <v>1095</v>
      </c>
      <c r="G44" s="322" t="s">
        <v>310</v>
      </c>
      <c r="H44" s="323">
        <v>2</v>
      </c>
    </row>
    <row r="45" spans="1:8" ht="22.15" customHeight="1">
      <c r="A45" s="321" t="s">
        <v>984</v>
      </c>
      <c r="B45" s="104" t="s">
        <v>29</v>
      </c>
      <c r="C45" s="104" t="s">
        <v>257</v>
      </c>
      <c r="D45" s="85" t="s">
        <v>329</v>
      </c>
      <c r="E45" s="104" t="s">
        <v>261</v>
      </c>
      <c r="F45" s="104" t="s">
        <v>1096</v>
      </c>
      <c r="G45" s="322" t="s">
        <v>311</v>
      </c>
      <c r="H45" s="323">
        <v>2</v>
      </c>
    </row>
    <row r="46" spans="1:8" ht="22.15" customHeight="1">
      <c r="A46" s="321" t="s">
        <v>985</v>
      </c>
      <c r="B46" s="104" t="s">
        <v>29</v>
      </c>
      <c r="C46" s="104" t="s">
        <v>257</v>
      </c>
      <c r="D46" s="85" t="s">
        <v>329</v>
      </c>
      <c r="E46" s="104" t="s">
        <v>261</v>
      </c>
      <c r="F46" s="104" t="s">
        <v>1097</v>
      </c>
      <c r="G46" s="322" t="s">
        <v>312</v>
      </c>
      <c r="H46" s="323">
        <v>2</v>
      </c>
    </row>
    <row r="47" spans="1:8" ht="22.15" customHeight="1">
      <c r="A47" s="321" t="s">
        <v>986</v>
      </c>
      <c r="B47" s="104" t="s">
        <v>29</v>
      </c>
      <c r="C47" s="104" t="s">
        <v>257</v>
      </c>
      <c r="D47" s="85" t="s">
        <v>329</v>
      </c>
      <c r="E47" s="104" t="s">
        <v>261</v>
      </c>
      <c r="F47" s="104" t="s">
        <v>1098</v>
      </c>
      <c r="G47" s="322" t="s">
        <v>313</v>
      </c>
      <c r="H47" s="323">
        <v>2</v>
      </c>
    </row>
    <row r="48" spans="1:8" ht="22.15" customHeight="1">
      <c r="A48" s="321" t="s">
        <v>2085</v>
      </c>
      <c r="B48" s="104" t="s">
        <v>29</v>
      </c>
      <c r="C48" s="104" t="s">
        <v>257</v>
      </c>
      <c r="D48" s="85" t="s">
        <v>329</v>
      </c>
      <c r="E48" s="104" t="s">
        <v>262</v>
      </c>
      <c r="F48" s="104" t="s">
        <v>2086</v>
      </c>
      <c r="G48" s="322" t="s">
        <v>2087</v>
      </c>
      <c r="H48" s="323">
        <v>2</v>
      </c>
    </row>
    <row r="49" spans="1:8" ht="22.15" customHeight="1">
      <c r="A49" s="321" t="s">
        <v>987</v>
      </c>
      <c r="B49" s="104" t="s">
        <v>29</v>
      </c>
      <c r="C49" s="104" t="s">
        <v>257</v>
      </c>
      <c r="D49" s="85" t="s">
        <v>329</v>
      </c>
      <c r="E49" s="104" t="s">
        <v>262</v>
      </c>
      <c r="F49" s="104" t="s">
        <v>1099</v>
      </c>
      <c r="G49" s="322" t="s">
        <v>271</v>
      </c>
      <c r="H49" s="323">
        <v>2</v>
      </c>
    </row>
    <row r="50" spans="1:8" ht="22.15" customHeight="1">
      <c r="A50" s="321" t="s">
        <v>988</v>
      </c>
      <c r="B50" s="104" t="s">
        <v>29</v>
      </c>
      <c r="C50" s="104" t="s">
        <v>257</v>
      </c>
      <c r="D50" s="85" t="s">
        <v>329</v>
      </c>
      <c r="E50" s="104" t="s">
        <v>262</v>
      </c>
      <c r="F50" s="104" t="s">
        <v>1100</v>
      </c>
      <c r="G50" s="322" t="s">
        <v>272</v>
      </c>
      <c r="H50" s="323">
        <v>2</v>
      </c>
    </row>
    <row r="51" spans="1:8" ht="22.15" customHeight="1">
      <c r="A51" s="321" t="s">
        <v>989</v>
      </c>
      <c r="B51" s="104" t="s">
        <v>29</v>
      </c>
      <c r="C51" s="104" t="s">
        <v>257</v>
      </c>
      <c r="D51" s="85" t="s">
        <v>329</v>
      </c>
      <c r="E51" s="104" t="s">
        <v>262</v>
      </c>
      <c r="F51" s="104" t="s">
        <v>1101</v>
      </c>
      <c r="G51" s="322" t="s">
        <v>273</v>
      </c>
      <c r="H51" s="323">
        <v>2</v>
      </c>
    </row>
    <row r="52" spans="1:8" ht="22.15" customHeight="1">
      <c r="A52" s="321" t="s">
        <v>990</v>
      </c>
      <c r="B52" s="104" t="s">
        <v>29</v>
      </c>
      <c r="C52" s="104" t="s">
        <v>257</v>
      </c>
      <c r="D52" s="85" t="s">
        <v>329</v>
      </c>
      <c r="E52" s="104" t="s">
        <v>262</v>
      </c>
      <c r="F52" s="104" t="s">
        <v>1102</v>
      </c>
      <c r="G52" s="322" t="s">
        <v>274</v>
      </c>
      <c r="H52" s="323">
        <v>2</v>
      </c>
    </row>
    <row r="53" spans="1:8" ht="22.15" customHeight="1">
      <c r="A53" s="321" t="s">
        <v>991</v>
      </c>
      <c r="B53" s="104" t="s">
        <v>29</v>
      </c>
      <c r="C53" s="104" t="s">
        <v>257</v>
      </c>
      <c r="D53" s="85" t="s">
        <v>329</v>
      </c>
      <c r="E53" s="104" t="s">
        <v>262</v>
      </c>
      <c r="F53" s="104" t="s">
        <v>1103</v>
      </c>
      <c r="G53" s="322" t="s">
        <v>275</v>
      </c>
      <c r="H53" s="323">
        <v>2</v>
      </c>
    </row>
    <row r="54" spans="1:8" ht="22.15" customHeight="1">
      <c r="A54" s="321" t="s">
        <v>992</v>
      </c>
      <c r="B54" s="104" t="s">
        <v>29</v>
      </c>
      <c r="C54" s="104" t="s">
        <v>257</v>
      </c>
      <c r="D54" s="85" t="s">
        <v>329</v>
      </c>
      <c r="E54" s="104" t="s">
        <v>262</v>
      </c>
      <c r="F54" s="104" t="s">
        <v>1104</v>
      </c>
      <c r="G54" s="322" t="s">
        <v>276</v>
      </c>
      <c r="H54" s="323">
        <v>2</v>
      </c>
    </row>
    <row r="55" spans="1:8" ht="22.15" customHeight="1">
      <c r="A55" s="321" t="s">
        <v>993</v>
      </c>
      <c r="B55" s="104" t="s">
        <v>29</v>
      </c>
      <c r="C55" s="104" t="s">
        <v>257</v>
      </c>
      <c r="D55" s="85" t="s">
        <v>329</v>
      </c>
      <c r="E55" s="104" t="s">
        <v>262</v>
      </c>
      <c r="F55" s="104" t="s">
        <v>1105</v>
      </c>
      <c r="G55" s="322" t="s">
        <v>277</v>
      </c>
      <c r="H55" s="323">
        <v>2</v>
      </c>
    </row>
    <row r="56" spans="1:8" ht="22.15" customHeight="1">
      <c r="A56" s="321" t="s">
        <v>994</v>
      </c>
      <c r="B56" s="104" t="s">
        <v>29</v>
      </c>
      <c r="C56" s="104" t="s">
        <v>257</v>
      </c>
      <c r="D56" s="85" t="s">
        <v>329</v>
      </c>
      <c r="E56" s="104" t="s">
        <v>263</v>
      </c>
      <c r="F56" s="104" t="s">
        <v>1106</v>
      </c>
      <c r="G56" s="322" t="s">
        <v>314</v>
      </c>
      <c r="H56" s="323">
        <v>2</v>
      </c>
    </row>
    <row r="57" spans="1:8" ht="22.15" customHeight="1">
      <c r="A57" s="321" t="s">
        <v>995</v>
      </c>
      <c r="B57" s="104" t="s">
        <v>29</v>
      </c>
      <c r="C57" s="104" t="s">
        <v>257</v>
      </c>
      <c r="D57" s="85" t="s">
        <v>329</v>
      </c>
      <c r="E57" s="104" t="s">
        <v>263</v>
      </c>
      <c r="F57" s="104" t="s">
        <v>1107</v>
      </c>
      <c r="G57" s="322" t="s">
        <v>315</v>
      </c>
      <c r="H57" s="323">
        <v>2</v>
      </c>
    </row>
    <row r="58" spans="1:8" ht="22.15" customHeight="1">
      <c r="A58" s="321" t="s">
        <v>996</v>
      </c>
      <c r="B58" s="104" t="s">
        <v>29</v>
      </c>
      <c r="C58" s="104" t="s">
        <v>257</v>
      </c>
      <c r="D58" s="85" t="s">
        <v>329</v>
      </c>
      <c r="E58" s="104" t="s">
        <v>263</v>
      </c>
      <c r="F58" s="104" t="s">
        <v>1108</v>
      </c>
      <c r="G58" s="322" t="s">
        <v>316</v>
      </c>
      <c r="H58" s="323">
        <v>2</v>
      </c>
    </row>
    <row r="59" spans="1:8" ht="22.15" customHeight="1">
      <c r="A59" s="321" t="s">
        <v>997</v>
      </c>
      <c r="B59" s="104" t="s">
        <v>29</v>
      </c>
      <c r="C59" s="104" t="s">
        <v>257</v>
      </c>
      <c r="D59" s="85" t="s">
        <v>329</v>
      </c>
      <c r="E59" s="104" t="s">
        <v>263</v>
      </c>
      <c r="F59" s="104" t="s">
        <v>1109</v>
      </c>
      <c r="G59" s="322" t="s">
        <v>315</v>
      </c>
      <c r="H59" s="323">
        <v>2</v>
      </c>
    </row>
    <row r="60" spans="1:8" ht="22.15" customHeight="1">
      <c r="A60" s="321" t="s">
        <v>998</v>
      </c>
      <c r="B60" s="104" t="s">
        <v>29</v>
      </c>
      <c r="C60" s="104" t="s">
        <v>257</v>
      </c>
      <c r="D60" s="85" t="s">
        <v>329</v>
      </c>
      <c r="E60" s="104" t="s">
        <v>263</v>
      </c>
      <c r="F60" s="104" t="s">
        <v>1788</v>
      </c>
      <c r="G60" s="322" t="s">
        <v>317</v>
      </c>
      <c r="H60" s="323">
        <v>2</v>
      </c>
    </row>
    <row r="61" spans="1:8" ht="22.15" customHeight="1">
      <c r="A61" s="321" t="s">
        <v>999</v>
      </c>
      <c r="B61" s="104" t="s">
        <v>29</v>
      </c>
      <c r="C61" s="104" t="s">
        <v>257</v>
      </c>
      <c r="D61" s="85" t="s">
        <v>329</v>
      </c>
      <c r="E61" s="104" t="s">
        <v>263</v>
      </c>
      <c r="F61" s="104" t="s">
        <v>1110</v>
      </c>
      <c r="G61" s="322" t="s">
        <v>318</v>
      </c>
      <c r="H61" s="323">
        <v>2</v>
      </c>
    </row>
    <row r="62" spans="1:8" ht="22.15" customHeight="1">
      <c r="A62" s="321" t="s">
        <v>2088</v>
      </c>
      <c r="B62" s="104" t="s">
        <v>29</v>
      </c>
      <c r="C62" s="104" t="s">
        <v>257</v>
      </c>
      <c r="D62" s="85" t="s">
        <v>329</v>
      </c>
      <c r="E62" s="104" t="s">
        <v>264</v>
      </c>
      <c r="F62" s="104" t="s">
        <v>2089</v>
      </c>
      <c r="G62" s="322" t="s">
        <v>2090</v>
      </c>
      <c r="H62" s="323">
        <v>2</v>
      </c>
    </row>
    <row r="63" spans="1:8" ht="22.15" customHeight="1">
      <c r="A63" s="321" t="s">
        <v>1000</v>
      </c>
      <c r="B63" s="104" t="s">
        <v>29</v>
      </c>
      <c r="C63" s="104" t="s">
        <v>257</v>
      </c>
      <c r="D63" s="85" t="s">
        <v>329</v>
      </c>
      <c r="E63" s="104" t="s">
        <v>264</v>
      </c>
      <c r="F63" s="104" t="s">
        <v>1111</v>
      </c>
      <c r="G63" s="322" t="s">
        <v>319</v>
      </c>
      <c r="H63" s="323">
        <v>2</v>
      </c>
    </row>
    <row r="64" spans="1:8" ht="22.15" customHeight="1">
      <c r="A64" s="321" t="s">
        <v>1001</v>
      </c>
      <c r="B64" s="104" t="s">
        <v>29</v>
      </c>
      <c r="C64" s="104" t="s">
        <v>257</v>
      </c>
      <c r="D64" s="85" t="s">
        <v>329</v>
      </c>
      <c r="E64" s="104" t="s">
        <v>264</v>
      </c>
      <c r="F64" s="104" t="s">
        <v>1112</v>
      </c>
      <c r="G64" s="322" t="s">
        <v>320</v>
      </c>
      <c r="H64" s="323">
        <v>2</v>
      </c>
    </row>
    <row r="65" spans="1:8" ht="22.15" customHeight="1">
      <c r="A65" s="321" t="s">
        <v>1002</v>
      </c>
      <c r="B65" s="104" t="s">
        <v>29</v>
      </c>
      <c r="C65" s="104" t="s">
        <v>257</v>
      </c>
      <c r="D65" s="85" t="s">
        <v>329</v>
      </c>
      <c r="E65" s="104" t="s">
        <v>264</v>
      </c>
      <c r="F65" s="104" t="s">
        <v>1113</v>
      </c>
      <c r="G65" s="322" t="s">
        <v>321</v>
      </c>
      <c r="H65" s="323">
        <v>2</v>
      </c>
    </row>
    <row r="66" spans="1:8" ht="22.15" customHeight="1">
      <c r="A66" s="321" t="s">
        <v>1003</v>
      </c>
      <c r="B66" s="104" t="s">
        <v>29</v>
      </c>
      <c r="C66" s="104" t="s">
        <v>257</v>
      </c>
      <c r="D66" s="85" t="s">
        <v>329</v>
      </c>
      <c r="E66" s="104" t="s">
        <v>264</v>
      </c>
      <c r="F66" s="104" t="s">
        <v>1114</v>
      </c>
      <c r="G66" s="322" t="s">
        <v>322</v>
      </c>
      <c r="H66" s="323">
        <v>2</v>
      </c>
    </row>
    <row r="67" spans="1:8" ht="22.15" customHeight="1">
      <c r="A67" s="321" t="s">
        <v>1004</v>
      </c>
      <c r="B67" s="104" t="s">
        <v>29</v>
      </c>
      <c r="C67" s="104" t="s">
        <v>257</v>
      </c>
      <c r="D67" s="85" t="s">
        <v>329</v>
      </c>
      <c r="E67" s="104" t="s">
        <v>264</v>
      </c>
      <c r="F67" s="104" t="s">
        <v>1115</v>
      </c>
      <c r="G67" s="322" t="s">
        <v>323</v>
      </c>
      <c r="H67" s="323">
        <v>2</v>
      </c>
    </row>
    <row r="68" spans="1:8" ht="22.15" customHeight="1">
      <c r="A68" s="321" t="s">
        <v>1005</v>
      </c>
      <c r="B68" s="104" t="s">
        <v>29</v>
      </c>
      <c r="C68" s="104" t="s">
        <v>257</v>
      </c>
      <c r="D68" s="85" t="s">
        <v>329</v>
      </c>
      <c r="E68" s="104" t="s">
        <v>264</v>
      </c>
      <c r="F68" s="104" t="s">
        <v>1116</v>
      </c>
      <c r="G68" s="322" t="s">
        <v>324</v>
      </c>
      <c r="H68" s="323">
        <v>2</v>
      </c>
    </row>
    <row r="69" spans="1:8" ht="22.15" customHeight="1">
      <c r="A69" s="321" t="s">
        <v>1006</v>
      </c>
      <c r="B69" s="104" t="s">
        <v>29</v>
      </c>
      <c r="C69" s="104" t="s">
        <v>257</v>
      </c>
      <c r="D69" s="85" t="s">
        <v>329</v>
      </c>
      <c r="E69" s="104" t="s">
        <v>264</v>
      </c>
      <c r="F69" s="104" t="s">
        <v>1117</v>
      </c>
      <c r="G69" s="322" t="s">
        <v>325</v>
      </c>
      <c r="H69" s="323">
        <v>2</v>
      </c>
    </row>
    <row r="70" spans="1:8" ht="22.15" customHeight="1">
      <c r="A70" s="321" t="s">
        <v>1007</v>
      </c>
      <c r="B70" s="104" t="s">
        <v>29</v>
      </c>
      <c r="C70" s="104" t="s">
        <v>257</v>
      </c>
      <c r="D70" s="85" t="s">
        <v>329</v>
      </c>
      <c r="E70" s="104" t="s">
        <v>264</v>
      </c>
      <c r="F70" s="104" t="s">
        <v>1118</v>
      </c>
      <c r="G70" s="322" t="s">
        <v>326</v>
      </c>
      <c r="H70" s="323">
        <v>2</v>
      </c>
    </row>
    <row r="71" spans="1:8" ht="22.15" customHeight="1">
      <c r="A71" s="321" t="s">
        <v>1008</v>
      </c>
      <c r="B71" s="104" t="s">
        <v>29</v>
      </c>
      <c r="C71" s="104" t="s">
        <v>257</v>
      </c>
      <c r="D71" s="85" t="s">
        <v>329</v>
      </c>
      <c r="E71" s="104" t="s">
        <v>264</v>
      </c>
      <c r="F71" s="104" t="s">
        <v>1119</v>
      </c>
      <c r="G71" s="322" t="s">
        <v>327</v>
      </c>
      <c r="H71" s="323">
        <v>2</v>
      </c>
    </row>
    <row r="72" spans="1:8" ht="22.15" customHeight="1">
      <c r="A72" s="321" t="s">
        <v>1009</v>
      </c>
      <c r="B72" s="104" t="s">
        <v>29</v>
      </c>
      <c r="C72" s="104" t="s">
        <v>257</v>
      </c>
      <c r="D72" s="85" t="s">
        <v>329</v>
      </c>
      <c r="E72" s="104" t="s">
        <v>264</v>
      </c>
      <c r="F72" s="104" t="s">
        <v>1120</v>
      </c>
      <c r="G72" s="322" t="s">
        <v>328</v>
      </c>
      <c r="H72" s="323">
        <v>2</v>
      </c>
    </row>
    <row r="73" spans="1:8" ht="22.15" customHeight="1">
      <c r="A73" s="321" t="s">
        <v>1772</v>
      </c>
      <c r="B73" s="104" t="s">
        <v>29</v>
      </c>
      <c r="C73" s="104" t="s">
        <v>257</v>
      </c>
      <c r="D73" s="85" t="s">
        <v>330</v>
      </c>
      <c r="E73" s="104" t="s">
        <v>331</v>
      </c>
      <c r="F73" s="104" t="s">
        <v>1121</v>
      </c>
      <c r="G73" s="322" t="s">
        <v>335</v>
      </c>
      <c r="H73" s="323">
        <v>2</v>
      </c>
    </row>
    <row r="74" spans="1:8" ht="22.15" customHeight="1">
      <c r="A74" s="321" t="s">
        <v>1010</v>
      </c>
      <c r="B74" s="104" t="s">
        <v>29</v>
      </c>
      <c r="C74" s="104" t="s">
        <v>257</v>
      </c>
      <c r="D74" s="85" t="s">
        <v>330</v>
      </c>
      <c r="E74" s="104" t="s">
        <v>332</v>
      </c>
      <c r="F74" s="104" t="s">
        <v>1122</v>
      </c>
      <c r="G74" s="322" t="s">
        <v>336</v>
      </c>
      <c r="H74" s="323">
        <v>2</v>
      </c>
    </row>
    <row r="75" spans="1:8" ht="22.15" customHeight="1">
      <c r="A75" s="321" t="s">
        <v>1011</v>
      </c>
      <c r="B75" s="104" t="s">
        <v>29</v>
      </c>
      <c r="C75" s="104" t="s">
        <v>257</v>
      </c>
      <c r="D75" s="85" t="s">
        <v>330</v>
      </c>
      <c r="E75" s="104" t="s">
        <v>332</v>
      </c>
      <c r="F75" s="104" t="s">
        <v>1123</v>
      </c>
      <c r="G75" s="322" t="s">
        <v>337</v>
      </c>
      <c r="H75" s="323">
        <v>2</v>
      </c>
    </row>
    <row r="76" spans="1:8" ht="22.15" customHeight="1">
      <c r="A76" s="321" t="s">
        <v>1012</v>
      </c>
      <c r="B76" s="104" t="s">
        <v>29</v>
      </c>
      <c r="C76" s="104" t="s">
        <v>257</v>
      </c>
      <c r="D76" s="85" t="s">
        <v>330</v>
      </c>
      <c r="E76" s="104" t="s">
        <v>332</v>
      </c>
      <c r="F76" s="104" t="s">
        <v>1124</v>
      </c>
      <c r="G76" s="322" t="s">
        <v>338</v>
      </c>
      <c r="H76" s="323">
        <v>2</v>
      </c>
    </row>
    <row r="77" spans="1:8" ht="22.15" customHeight="1">
      <c r="A77" s="321" t="s">
        <v>1013</v>
      </c>
      <c r="B77" s="104" t="s">
        <v>29</v>
      </c>
      <c r="C77" s="104" t="s">
        <v>257</v>
      </c>
      <c r="D77" s="85" t="s">
        <v>330</v>
      </c>
      <c r="E77" s="104" t="s">
        <v>332</v>
      </c>
      <c r="F77" s="104" t="s">
        <v>1125</v>
      </c>
      <c r="G77" s="322" t="s">
        <v>339</v>
      </c>
      <c r="H77" s="323">
        <v>2</v>
      </c>
    </row>
    <row r="78" spans="1:8" ht="22.15" customHeight="1">
      <c r="A78" s="321" t="s">
        <v>1014</v>
      </c>
      <c r="B78" s="104" t="s">
        <v>29</v>
      </c>
      <c r="C78" s="104" t="s">
        <v>257</v>
      </c>
      <c r="D78" s="85" t="s">
        <v>330</v>
      </c>
      <c r="E78" s="104" t="s">
        <v>332</v>
      </c>
      <c r="F78" s="104" t="s">
        <v>1126</v>
      </c>
      <c r="G78" s="322" t="s">
        <v>340</v>
      </c>
      <c r="H78" s="323">
        <v>2</v>
      </c>
    </row>
    <row r="79" spans="1:8" ht="22.15" customHeight="1">
      <c r="A79" s="321" t="s">
        <v>1015</v>
      </c>
      <c r="B79" s="104" t="s">
        <v>29</v>
      </c>
      <c r="C79" s="104" t="s">
        <v>257</v>
      </c>
      <c r="D79" s="85" t="s">
        <v>330</v>
      </c>
      <c r="E79" s="104" t="s">
        <v>332</v>
      </c>
      <c r="F79" s="104" t="s">
        <v>1127</v>
      </c>
      <c r="G79" s="322" t="s">
        <v>341</v>
      </c>
      <c r="H79" s="323">
        <v>2</v>
      </c>
    </row>
    <row r="80" spans="1:8" ht="22.15" customHeight="1">
      <c r="A80" s="321" t="s">
        <v>1016</v>
      </c>
      <c r="B80" s="104" t="s">
        <v>29</v>
      </c>
      <c r="C80" s="104" t="s">
        <v>257</v>
      </c>
      <c r="D80" s="85" t="s">
        <v>330</v>
      </c>
      <c r="E80" s="104" t="s">
        <v>332</v>
      </c>
      <c r="F80" s="104" t="s">
        <v>1128</v>
      </c>
      <c r="G80" s="322" t="s">
        <v>342</v>
      </c>
      <c r="H80" s="323">
        <v>2</v>
      </c>
    </row>
    <row r="81" spans="1:8" ht="22.15" customHeight="1">
      <c r="A81" s="321" t="s">
        <v>1017</v>
      </c>
      <c r="B81" s="104" t="s">
        <v>29</v>
      </c>
      <c r="C81" s="104" t="s">
        <v>257</v>
      </c>
      <c r="D81" s="85" t="s">
        <v>330</v>
      </c>
      <c r="E81" s="104" t="s">
        <v>332</v>
      </c>
      <c r="F81" s="104" t="s">
        <v>1129</v>
      </c>
      <c r="G81" s="322" t="s">
        <v>343</v>
      </c>
      <c r="H81" s="323">
        <v>2</v>
      </c>
    </row>
    <row r="82" spans="1:8" ht="22.15" customHeight="1">
      <c r="A82" s="321" t="s">
        <v>1018</v>
      </c>
      <c r="B82" s="104" t="s">
        <v>29</v>
      </c>
      <c r="C82" s="104" t="s">
        <v>257</v>
      </c>
      <c r="D82" s="85" t="s">
        <v>330</v>
      </c>
      <c r="E82" s="104" t="s">
        <v>332</v>
      </c>
      <c r="F82" s="104" t="s">
        <v>1130</v>
      </c>
      <c r="G82" s="322" t="s">
        <v>344</v>
      </c>
      <c r="H82" s="323">
        <v>2</v>
      </c>
    </row>
    <row r="83" spans="1:8" ht="22.15" customHeight="1">
      <c r="A83" s="321" t="s">
        <v>1019</v>
      </c>
      <c r="B83" s="104" t="s">
        <v>29</v>
      </c>
      <c r="C83" s="104" t="s">
        <v>257</v>
      </c>
      <c r="D83" s="85" t="s">
        <v>330</v>
      </c>
      <c r="E83" s="104" t="s">
        <v>332</v>
      </c>
      <c r="F83" s="104" t="s">
        <v>1131</v>
      </c>
      <c r="G83" s="322" t="s">
        <v>345</v>
      </c>
      <c r="H83" s="323">
        <v>2</v>
      </c>
    </row>
    <row r="84" spans="1:8" ht="22.15" customHeight="1">
      <c r="A84" s="321" t="s">
        <v>1020</v>
      </c>
      <c r="B84" s="104" t="s">
        <v>29</v>
      </c>
      <c r="C84" s="104" t="s">
        <v>257</v>
      </c>
      <c r="D84" s="85" t="s">
        <v>330</v>
      </c>
      <c r="E84" s="104" t="s">
        <v>332</v>
      </c>
      <c r="F84" s="104" t="s">
        <v>1132</v>
      </c>
      <c r="G84" s="322" t="s">
        <v>346</v>
      </c>
      <c r="H84" s="323">
        <v>2</v>
      </c>
    </row>
    <row r="85" spans="1:8" ht="22.15" customHeight="1">
      <c r="A85" s="321" t="s">
        <v>1021</v>
      </c>
      <c r="B85" s="104" t="s">
        <v>29</v>
      </c>
      <c r="C85" s="104" t="s">
        <v>257</v>
      </c>
      <c r="D85" s="85" t="s">
        <v>330</v>
      </c>
      <c r="E85" s="104" t="s">
        <v>332</v>
      </c>
      <c r="F85" s="104" t="s">
        <v>1133</v>
      </c>
      <c r="G85" s="322" t="s">
        <v>347</v>
      </c>
      <c r="H85" s="323">
        <v>2</v>
      </c>
    </row>
    <row r="86" spans="1:8" ht="22.15" customHeight="1">
      <c r="A86" s="321" t="s">
        <v>1022</v>
      </c>
      <c r="B86" s="104" t="s">
        <v>29</v>
      </c>
      <c r="C86" s="104" t="s">
        <v>257</v>
      </c>
      <c r="D86" s="85" t="s">
        <v>330</v>
      </c>
      <c r="E86" s="104" t="s">
        <v>332</v>
      </c>
      <c r="F86" s="104" t="s">
        <v>1134</v>
      </c>
      <c r="G86" s="322" t="s">
        <v>348</v>
      </c>
      <c r="H86" s="323">
        <v>2</v>
      </c>
    </row>
    <row r="87" spans="1:8" ht="22.15" customHeight="1">
      <c r="A87" s="321" t="s">
        <v>1023</v>
      </c>
      <c r="B87" s="104" t="s">
        <v>29</v>
      </c>
      <c r="C87" s="104" t="s">
        <v>257</v>
      </c>
      <c r="D87" s="85" t="s">
        <v>330</v>
      </c>
      <c r="E87" s="104" t="s">
        <v>332</v>
      </c>
      <c r="F87" s="104" t="s">
        <v>1135</v>
      </c>
      <c r="G87" s="322" t="s">
        <v>349</v>
      </c>
      <c r="H87" s="323">
        <v>2</v>
      </c>
    </row>
    <row r="88" spans="1:8" ht="22.15" customHeight="1">
      <c r="A88" s="321" t="s">
        <v>1024</v>
      </c>
      <c r="B88" s="104" t="s">
        <v>29</v>
      </c>
      <c r="C88" s="104" t="s">
        <v>257</v>
      </c>
      <c r="D88" s="85" t="s">
        <v>330</v>
      </c>
      <c r="E88" s="104" t="s">
        <v>332</v>
      </c>
      <c r="F88" s="104" t="s">
        <v>1136</v>
      </c>
      <c r="G88" s="322" t="s">
        <v>350</v>
      </c>
      <c r="H88" s="323">
        <v>2</v>
      </c>
    </row>
    <row r="89" spans="1:8" ht="22.15" customHeight="1">
      <c r="A89" s="321" t="s">
        <v>1025</v>
      </c>
      <c r="B89" s="104" t="s">
        <v>29</v>
      </c>
      <c r="C89" s="104" t="s">
        <v>257</v>
      </c>
      <c r="D89" s="85" t="s">
        <v>330</v>
      </c>
      <c r="E89" s="104" t="s">
        <v>332</v>
      </c>
      <c r="F89" s="104" t="s">
        <v>1137</v>
      </c>
      <c r="G89" s="322" t="s">
        <v>351</v>
      </c>
      <c r="H89" s="323">
        <v>2</v>
      </c>
    </row>
    <row r="90" spans="1:8" ht="22.15" customHeight="1">
      <c r="A90" s="321" t="s">
        <v>1026</v>
      </c>
      <c r="B90" s="104" t="s">
        <v>29</v>
      </c>
      <c r="C90" s="104" t="s">
        <v>257</v>
      </c>
      <c r="D90" s="85" t="s">
        <v>330</v>
      </c>
      <c r="E90" s="104" t="s">
        <v>332</v>
      </c>
      <c r="F90" s="104" t="s">
        <v>1138</v>
      </c>
      <c r="G90" s="322" t="s">
        <v>352</v>
      </c>
      <c r="H90" s="323">
        <v>2</v>
      </c>
    </row>
    <row r="91" spans="1:8" ht="22.15" customHeight="1">
      <c r="A91" s="321" t="s">
        <v>1027</v>
      </c>
      <c r="B91" s="104" t="s">
        <v>29</v>
      </c>
      <c r="C91" s="104" t="s">
        <v>257</v>
      </c>
      <c r="D91" s="85" t="s">
        <v>330</v>
      </c>
      <c r="E91" s="104" t="s">
        <v>332</v>
      </c>
      <c r="F91" s="104" t="s">
        <v>1139</v>
      </c>
      <c r="G91" s="322" t="s">
        <v>2091</v>
      </c>
      <c r="H91" s="323">
        <v>2</v>
      </c>
    </row>
    <row r="92" spans="1:8" ht="22.15" customHeight="1">
      <c r="A92" s="321" t="s">
        <v>2092</v>
      </c>
      <c r="B92" s="104" t="s">
        <v>29</v>
      </c>
      <c r="C92" s="104" t="s">
        <v>257</v>
      </c>
      <c r="D92" s="85" t="s">
        <v>330</v>
      </c>
      <c r="E92" s="104" t="s">
        <v>332</v>
      </c>
      <c r="F92" s="104" t="s">
        <v>2093</v>
      </c>
      <c r="G92" s="324" t="s">
        <v>2094</v>
      </c>
      <c r="H92" s="323">
        <v>2</v>
      </c>
    </row>
    <row r="93" spans="1:8" ht="22.15" customHeight="1">
      <c r="A93" s="321" t="s">
        <v>2095</v>
      </c>
      <c r="B93" s="104" t="s">
        <v>29</v>
      </c>
      <c r="C93" s="104" t="s">
        <v>257</v>
      </c>
      <c r="D93" s="85" t="s">
        <v>330</v>
      </c>
      <c r="E93" s="104" t="s">
        <v>332</v>
      </c>
      <c r="F93" s="104" t="s">
        <v>2096</v>
      </c>
      <c r="G93" s="324" t="s">
        <v>2097</v>
      </c>
      <c r="H93" s="323">
        <v>2</v>
      </c>
    </row>
    <row r="94" spans="1:8" ht="22.15" customHeight="1">
      <c r="A94" s="321" t="s">
        <v>1028</v>
      </c>
      <c r="B94" s="104" t="s">
        <v>29</v>
      </c>
      <c r="C94" s="104" t="s">
        <v>257</v>
      </c>
      <c r="D94" s="85" t="s">
        <v>330</v>
      </c>
      <c r="E94" s="104" t="s">
        <v>333</v>
      </c>
      <c r="F94" s="104" t="s">
        <v>2098</v>
      </c>
      <c r="G94" s="322" t="s">
        <v>353</v>
      </c>
      <c r="H94" s="323">
        <v>2</v>
      </c>
    </row>
    <row r="95" spans="1:8" ht="22.15" customHeight="1">
      <c r="A95" s="321" t="s">
        <v>1029</v>
      </c>
      <c r="B95" s="104" t="s">
        <v>29</v>
      </c>
      <c r="C95" s="104" t="s">
        <v>257</v>
      </c>
      <c r="D95" s="85" t="s">
        <v>330</v>
      </c>
      <c r="E95" s="104" t="s">
        <v>333</v>
      </c>
      <c r="F95" s="104" t="s">
        <v>1140</v>
      </c>
      <c r="G95" s="322" t="s">
        <v>354</v>
      </c>
      <c r="H95" s="323">
        <v>2</v>
      </c>
    </row>
    <row r="96" spans="1:8" ht="22.15" customHeight="1">
      <c r="A96" s="321" t="s">
        <v>1030</v>
      </c>
      <c r="B96" s="104" t="s">
        <v>29</v>
      </c>
      <c r="C96" s="104" t="s">
        <v>257</v>
      </c>
      <c r="D96" s="85" t="s">
        <v>330</v>
      </c>
      <c r="E96" s="104" t="s">
        <v>333</v>
      </c>
      <c r="F96" s="104" t="s">
        <v>1141</v>
      </c>
      <c r="G96" s="322" t="s">
        <v>355</v>
      </c>
      <c r="H96" s="323">
        <v>2</v>
      </c>
    </row>
    <row r="97" spans="1:8" ht="22.15" customHeight="1">
      <c r="A97" s="321" t="s">
        <v>1031</v>
      </c>
      <c r="B97" s="104" t="s">
        <v>29</v>
      </c>
      <c r="C97" s="104" t="s">
        <v>257</v>
      </c>
      <c r="D97" s="85" t="s">
        <v>330</v>
      </c>
      <c r="E97" s="104" t="s">
        <v>333</v>
      </c>
      <c r="F97" s="104" t="s">
        <v>1142</v>
      </c>
      <c r="G97" s="322" t="s">
        <v>356</v>
      </c>
      <c r="H97" s="323">
        <v>2</v>
      </c>
    </row>
    <row r="98" spans="1:8" ht="22.15" customHeight="1">
      <c r="A98" s="321" t="s">
        <v>1032</v>
      </c>
      <c r="B98" s="104" t="s">
        <v>29</v>
      </c>
      <c r="C98" s="104" t="s">
        <v>257</v>
      </c>
      <c r="D98" s="85" t="s">
        <v>330</v>
      </c>
      <c r="E98" s="104" t="s">
        <v>333</v>
      </c>
      <c r="F98" s="104" t="s">
        <v>1143</v>
      </c>
      <c r="G98" s="322" t="s">
        <v>357</v>
      </c>
      <c r="H98" s="323">
        <v>2</v>
      </c>
    </row>
    <row r="99" spans="1:8" ht="22.15" customHeight="1">
      <c r="A99" s="321" t="s">
        <v>1033</v>
      </c>
      <c r="B99" s="104" t="s">
        <v>29</v>
      </c>
      <c r="C99" s="104" t="s">
        <v>257</v>
      </c>
      <c r="D99" s="85" t="s">
        <v>330</v>
      </c>
      <c r="E99" s="104" t="s">
        <v>333</v>
      </c>
      <c r="F99" s="104" t="s">
        <v>1144</v>
      </c>
      <c r="G99" s="322" t="s">
        <v>358</v>
      </c>
      <c r="H99" s="323">
        <v>2</v>
      </c>
    </row>
    <row r="100" spans="1:8" ht="22.15" customHeight="1">
      <c r="A100" s="321" t="s">
        <v>1034</v>
      </c>
      <c r="B100" s="104" t="s">
        <v>29</v>
      </c>
      <c r="C100" s="104" t="s">
        <v>257</v>
      </c>
      <c r="D100" s="85" t="s">
        <v>330</v>
      </c>
      <c r="E100" s="104" t="s">
        <v>333</v>
      </c>
      <c r="F100" s="104" t="s">
        <v>1145</v>
      </c>
      <c r="G100" s="322" t="s">
        <v>359</v>
      </c>
      <c r="H100" s="323">
        <v>2</v>
      </c>
    </row>
    <row r="101" spans="1:8" ht="22.15" customHeight="1">
      <c r="A101" s="321" t="s">
        <v>1035</v>
      </c>
      <c r="B101" s="104" t="s">
        <v>29</v>
      </c>
      <c r="C101" s="104" t="s">
        <v>257</v>
      </c>
      <c r="D101" s="85" t="s">
        <v>330</v>
      </c>
      <c r="E101" s="104" t="s">
        <v>333</v>
      </c>
      <c r="F101" s="104" t="s">
        <v>1146</v>
      </c>
      <c r="G101" s="322" t="s">
        <v>360</v>
      </c>
      <c r="H101" s="323">
        <v>2</v>
      </c>
    </row>
    <row r="102" spans="1:8" ht="22.15" customHeight="1">
      <c r="A102" s="321" t="s">
        <v>1036</v>
      </c>
      <c r="B102" s="104" t="s">
        <v>29</v>
      </c>
      <c r="C102" s="104" t="s">
        <v>257</v>
      </c>
      <c r="D102" s="85" t="s">
        <v>330</v>
      </c>
      <c r="E102" s="104" t="s">
        <v>333</v>
      </c>
      <c r="F102" s="104" t="s">
        <v>1147</v>
      </c>
      <c r="G102" s="322" t="s">
        <v>361</v>
      </c>
      <c r="H102" s="323">
        <v>2</v>
      </c>
    </row>
    <row r="103" spans="1:8" ht="22.15" customHeight="1">
      <c r="A103" s="321" t="s">
        <v>1037</v>
      </c>
      <c r="B103" s="104" t="s">
        <v>29</v>
      </c>
      <c r="C103" s="104" t="s">
        <v>257</v>
      </c>
      <c r="D103" s="85" t="s">
        <v>330</v>
      </c>
      <c r="E103" s="104" t="s">
        <v>333</v>
      </c>
      <c r="F103" s="104" t="s">
        <v>1148</v>
      </c>
      <c r="G103" s="322" t="s">
        <v>362</v>
      </c>
      <c r="H103" s="323">
        <v>2</v>
      </c>
    </row>
    <row r="104" spans="1:8" ht="22.15" customHeight="1">
      <c r="A104" s="321" t="s">
        <v>1038</v>
      </c>
      <c r="B104" s="104" t="s">
        <v>29</v>
      </c>
      <c r="C104" s="104" t="s">
        <v>257</v>
      </c>
      <c r="D104" s="85" t="s">
        <v>330</v>
      </c>
      <c r="E104" s="104" t="s">
        <v>333</v>
      </c>
      <c r="F104" s="104" t="s">
        <v>1149</v>
      </c>
      <c r="G104" s="322" t="s">
        <v>363</v>
      </c>
      <c r="H104" s="323">
        <v>2</v>
      </c>
    </row>
    <row r="105" spans="1:8" ht="22.15" customHeight="1">
      <c r="A105" s="321" t="s">
        <v>1039</v>
      </c>
      <c r="B105" s="104" t="s">
        <v>29</v>
      </c>
      <c r="C105" s="104" t="s">
        <v>257</v>
      </c>
      <c r="D105" s="85" t="s">
        <v>330</v>
      </c>
      <c r="E105" s="104" t="s">
        <v>333</v>
      </c>
      <c r="F105" s="104" t="s">
        <v>1150</v>
      </c>
      <c r="G105" s="322" t="s">
        <v>364</v>
      </c>
      <c r="H105" s="323">
        <v>2</v>
      </c>
    </row>
    <row r="106" spans="1:8" ht="22.15" customHeight="1">
      <c r="A106" s="321" t="s">
        <v>1040</v>
      </c>
      <c r="B106" s="104" t="s">
        <v>29</v>
      </c>
      <c r="C106" s="104" t="s">
        <v>257</v>
      </c>
      <c r="D106" s="85" t="s">
        <v>330</v>
      </c>
      <c r="E106" s="104" t="s">
        <v>2099</v>
      </c>
      <c r="F106" s="104" t="s">
        <v>1151</v>
      </c>
      <c r="G106" s="322" t="s">
        <v>363</v>
      </c>
      <c r="H106" s="323">
        <v>2</v>
      </c>
    </row>
    <row r="107" spans="1:8" ht="22.15" customHeight="1">
      <c r="A107" s="321" t="s">
        <v>1041</v>
      </c>
      <c r="B107" s="104" t="s">
        <v>29</v>
      </c>
      <c r="C107" s="104" t="s">
        <v>257</v>
      </c>
      <c r="D107" s="85" t="s">
        <v>330</v>
      </c>
      <c r="E107" s="104" t="s">
        <v>334</v>
      </c>
      <c r="F107" s="104" t="s">
        <v>1152</v>
      </c>
      <c r="G107" s="322" t="s">
        <v>365</v>
      </c>
      <c r="H107" s="323">
        <v>2</v>
      </c>
    </row>
    <row r="108" spans="1:8" ht="22.15" customHeight="1">
      <c r="A108" s="321" t="s">
        <v>1042</v>
      </c>
      <c r="B108" s="104" t="s">
        <v>29</v>
      </c>
      <c r="C108" s="104" t="s">
        <v>257</v>
      </c>
      <c r="D108" s="85" t="s">
        <v>330</v>
      </c>
      <c r="E108" s="104" t="s">
        <v>334</v>
      </c>
      <c r="F108" s="104" t="s">
        <v>1153</v>
      </c>
      <c r="G108" s="322" t="s">
        <v>366</v>
      </c>
      <c r="H108" s="323">
        <v>2</v>
      </c>
    </row>
    <row r="109" spans="1:8" ht="22.15" customHeight="1">
      <c r="A109" s="321" t="s">
        <v>1043</v>
      </c>
      <c r="B109" s="104" t="s">
        <v>29</v>
      </c>
      <c r="C109" s="104" t="s">
        <v>257</v>
      </c>
      <c r="D109" s="85" t="s">
        <v>330</v>
      </c>
      <c r="E109" s="104" t="s">
        <v>334</v>
      </c>
      <c r="F109" s="104" t="s">
        <v>1154</v>
      </c>
      <c r="G109" s="322" t="s">
        <v>367</v>
      </c>
      <c r="H109" s="323">
        <v>2</v>
      </c>
    </row>
    <row r="110" spans="1:8" ht="22.15" customHeight="1">
      <c r="A110" s="321" t="s">
        <v>1044</v>
      </c>
      <c r="B110" s="104" t="s">
        <v>29</v>
      </c>
      <c r="C110" s="104" t="s">
        <v>257</v>
      </c>
      <c r="D110" s="85" t="s">
        <v>330</v>
      </c>
      <c r="E110" s="104" t="s">
        <v>334</v>
      </c>
      <c r="F110" s="104" t="s">
        <v>1155</v>
      </c>
      <c r="G110" s="322" t="s">
        <v>368</v>
      </c>
      <c r="H110" s="323">
        <v>2</v>
      </c>
    </row>
    <row r="111" spans="1:8" ht="22.15" customHeight="1">
      <c r="A111" s="321" t="s">
        <v>1045</v>
      </c>
      <c r="B111" s="104" t="s">
        <v>29</v>
      </c>
      <c r="C111" s="104" t="s">
        <v>257</v>
      </c>
      <c r="D111" s="85" t="s">
        <v>330</v>
      </c>
      <c r="E111" s="104" t="s">
        <v>334</v>
      </c>
      <c r="F111" s="104" t="s">
        <v>2100</v>
      </c>
      <c r="G111" s="322" t="s">
        <v>369</v>
      </c>
      <c r="H111" s="323">
        <v>2</v>
      </c>
    </row>
    <row r="112" spans="1:8" ht="22.15" customHeight="1">
      <c r="A112" s="321" t="s">
        <v>1046</v>
      </c>
      <c r="B112" s="104" t="s">
        <v>29</v>
      </c>
      <c r="C112" s="104" t="s">
        <v>257</v>
      </c>
      <c r="D112" s="85" t="s">
        <v>330</v>
      </c>
      <c r="E112" s="104" t="s">
        <v>334</v>
      </c>
      <c r="F112" s="104" t="s">
        <v>1156</v>
      </c>
      <c r="G112" s="322" t="s">
        <v>370</v>
      </c>
      <c r="H112" s="323">
        <v>2</v>
      </c>
    </row>
    <row r="113" spans="1:8" ht="22.15" customHeight="1">
      <c r="A113" s="321" t="s">
        <v>1047</v>
      </c>
      <c r="B113" s="104" t="s">
        <v>29</v>
      </c>
      <c r="C113" s="104" t="s">
        <v>257</v>
      </c>
      <c r="D113" s="85" t="s">
        <v>330</v>
      </c>
      <c r="E113" s="104" t="s">
        <v>334</v>
      </c>
      <c r="F113" s="104" t="s">
        <v>1157</v>
      </c>
      <c r="G113" s="322" t="s">
        <v>371</v>
      </c>
      <c r="H113" s="323">
        <v>2</v>
      </c>
    </row>
    <row r="114" spans="1:8" ht="22.15" customHeight="1">
      <c r="A114" s="321" t="s">
        <v>1048</v>
      </c>
      <c r="B114" s="104" t="s">
        <v>29</v>
      </c>
      <c r="C114" s="104" t="s">
        <v>257</v>
      </c>
      <c r="D114" s="85" t="s">
        <v>330</v>
      </c>
      <c r="E114" s="104" t="s">
        <v>334</v>
      </c>
      <c r="F114" s="104" t="s">
        <v>1158</v>
      </c>
      <c r="G114" s="322" t="s">
        <v>372</v>
      </c>
      <c r="H114" s="323">
        <v>2</v>
      </c>
    </row>
    <row r="115" spans="1:8" ht="22.15" customHeight="1">
      <c r="A115" s="321" t="s">
        <v>1049</v>
      </c>
      <c r="B115" s="104" t="s">
        <v>29</v>
      </c>
      <c r="C115" s="104" t="s">
        <v>257</v>
      </c>
      <c r="D115" s="85" t="s">
        <v>330</v>
      </c>
      <c r="E115" s="104" t="s">
        <v>334</v>
      </c>
      <c r="F115" s="104" t="s">
        <v>1159</v>
      </c>
      <c r="G115" s="322" t="s">
        <v>373</v>
      </c>
      <c r="H115" s="323">
        <v>2</v>
      </c>
    </row>
    <row r="116" spans="1:8" ht="22.15" customHeight="1">
      <c r="A116" s="321" t="s">
        <v>1050</v>
      </c>
      <c r="B116" s="104" t="s">
        <v>29</v>
      </c>
      <c r="C116" s="104" t="s">
        <v>257</v>
      </c>
      <c r="D116" s="85" t="s">
        <v>330</v>
      </c>
      <c r="E116" s="104" t="s">
        <v>334</v>
      </c>
      <c r="F116" s="104" t="s">
        <v>1160</v>
      </c>
      <c r="G116" s="322" t="s">
        <v>374</v>
      </c>
      <c r="H116" s="323">
        <v>2</v>
      </c>
    </row>
    <row r="117" spans="1:8" ht="22.15" customHeight="1">
      <c r="A117" s="321" t="s">
        <v>2101</v>
      </c>
      <c r="B117" s="104" t="s">
        <v>29</v>
      </c>
      <c r="C117" s="104" t="s">
        <v>257</v>
      </c>
      <c r="D117" s="85" t="s">
        <v>2102</v>
      </c>
      <c r="E117" s="104" t="s">
        <v>334</v>
      </c>
      <c r="F117" s="104" t="s">
        <v>1161</v>
      </c>
      <c r="G117" s="322" t="s">
        <v>375</v>
      </c>
      <c r="H117" s="323">
        <v>2</v>
      </c>
    </row>
  </sheetData>
  <sheetProtection algorithmName="SHA-512" hashValue="0Jo+mlp/4oYV3LGwPQ9GBmd/lSl/hYmfZmSRsyMGs38EqhhSYdF8kq6CHGsMOEKZQn73Imiuk9lLrXQuiOAoag==" saltValue="b/sr5sC453beUeDY8VclcQ==" spinCount="100000" sheet="1" autoFilter="0"/>
  <phoneticPr fontId="2"/>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B7F3-370C-4777-BA4A-B5D2C059C0CA}">
  <sheetPr>
    <tabColor theme="8" tint="0.59999389629810485"/>
    <pageSetUpPr fitToPage="1"/>
  </sheetPr>
  <dimension ref="A1:IN862"/>
  <sheetViews>
    <sheetView zoomScale="80" zoomScaleNormal="80" workbookViewId="0">
      <pane ySplit="2" topLeftCell="A455" activePane="bottomLeft" state="frozen"/>
      <selection pane="bottomLeft" activeCell="C386" sqref="C386"/>
    </sheetView>
  </sheetViews>
  <sheetFormatPr defaultColWidth="9" defaultRowHeight="27.6" customHeight="1"/>
  <cols>
    <col min="1" max="1" width="15.5" style="313" customWidth="1"/>
    <col min="2" max="2" width="42.5" style="313" customWidth="1"/>
    <col min="3" max="3" width="46.375" style="313" customWidth="1"/>
    <col min="4" max="4" width="40.25" style="313" customWidth="1"/>
    <col min="5" max="5" width="18.125" style="395" customWidth="1"/>
    <col min="6" max="6" width="8" style="314" customWidth="1"/>
    <col min="7" max="7" width="9" style="313" hidden="1" customWidth="1"/>
    <col min="8" max="8" width="15.875" style="392" customWidth="1"/>
    <col min="9" max="9" width="0" style="392" hidden="1" customWidth="1"/>
    <col min="10" max="16384" width="9" style="392"/>
  </cols>
  <sheetData>
    <row r="1" spans="1:248" s="60" customFormat="1" ht="27.6" customHeight="1">
      <c r="A1" s="213" t="s">
        <v>1795</v>
      </c>
      <c r="B1" s="67"/>
      <c r="C1" s="67"/>
      <c r="D1" s="67"/>
      <c r="E1" s="393"/>
      <c r="F1" s="94"/>
      <c r="G1" s="299" t="s">
        <v>2103</v>
      </c>
    </row>
    <row r="2" spans="1:248" s="389" customFormat="1" ht="27.6" customHeight="1">
      <c r="A2" s="302" t="s">
        <v>782</v>
      </c>
      <c r="B2" s="302" t="s">
        <v>1051</v>
      </c>
      <c r="C2" s="302" t="s">
        <v>138</v>
      </c>
      <c r="D2" s="302" t="s">
        <v>139</v>
      </c>
      <c r="E2" s="394" t="s">
        <v>136</v>
      </c>
      <c r="F2" s="303" t="s">
        <v>2104</v>
      </c>
      <c r="G2" s="304" t="s">
        <v>137</v>
      </c>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row>
    <row r="3" spans="1:248" s="157" customFormat="1" ht="27.6" hidden="1" customHeight="1">
      <c r="A3" s="368" t="s">
        <v>1194</v>
      </c>
      <c r="B3" s="368" t="s">
        <v>1180</v>
      </c>
      <c r="C3" s="368" t="s">
        <v>1195</v>
      </c>
      <c r="D3" s="368" t="s">
        <v>2144</v>
      </c>
      <c r="E3" s="369">
        <v>43478</v>
      </c>
      <c r="F3" s="370">
        <v>3</v>
      </c>
      <c r="G3" s="306"/>
    </row>
    <row r="4" spans="1:248" s="157" customFormat="1" ht="27.6" hidden="1" customHeight="1">
      <c r="A4" s="368" t="s">
        <v>1196</v>
      </c>
      <c r="B4" s="368" t="s">
        <v>2145</v>
      </c>
      <c r="C4" s="368" t="s">
        <v>2146</v>
      </c>
      <c r="D4" s="368" t="s">
        <v>2147</v>
      </c>
      <c r="E4" s="369">
        <v>43512</v>
      </c>
      <c r="F4" s="370">
        <v>2</v>
      </c>
      <c r="G4" s="306"/>
    </row>
    <row r="5" spans="1:248" s="157" customFormat="1" ht="27.6" hidden="1" customHeight="1">
      <c r="A5" s="368" t="s">
        <v>1197</v>
      </c>
      <c r="B5" s="368" t="s">
        <v>1198</v>
      </c>
      <c r="C5" s="368" t="s">
        <v>1199</v>
      </c>
      <c r="D5" s="368" t="s">
        <v>2148</v>
      </c>
      <c r="E5" s="369" t="s">
        <v>2149</v>
      </c>
      <c r="F5" s="370">
        <v>9</v>
      </c>
      <c r="G5" s="315"/>
      <c r="H5" s="390" t="s">
        <v>2150</v>
      </c>
    </row>
    <row r="6" spans="1:248" s="157" customFormat="1" ht="27.6" hidden="1" customHeight="1">
      <c r="A6" s="368" t="s">
        <v>1200</v>
      </c>
      <c r="B6" s="368" t="s">
        <v>1191</v>
      </c>
      <c r="C6" s="368" t="s">
        <v>2151</v>
      </c>
      <c r="D6" s="368" t="s">
        <v>2152</v>
      </c>
      <c r="E6" s="371">
        <v>43505</v>
      </c>
      <c r="F6" s="370">
        <v>2</v>
      </c>
      <c r="G6" s="306"/>
    </row>
    <row r="7" spans="1:248" s="157" customFormat="1" ht="27.6" hidden="1" customHeight="1">
      <c r="A7" s="368" t="s">
        <v>1201</v>
      </c>
      <c r="B7" s="368" t="s">
        <v>1202</v>
      </c>
      <c r="C7" s="368" t="s">
        <v>1203</v>
      </c>
      <c r="D7" s="368" t="s">
        <v>1204</v>
      </c>
      <c r="E7" s="371">
        <v>43537</v>
      </c>
      <c r="F7" s="370">
        <v>1</v>
      </c>
      <c r="G7" s="306"/>
    </row>
    <row r="8" spans="1:248" s="157" customFormat="1" ht="27.6" hidden="1" customHeight="1">
      <c r="A8" s="368" t="s">
        <v>1205</v>
      </c>
      <c r="B8" s="368" t="s">
        <v>2153</v>
      </c>
      <c r="C8" s="368" t="s">
        <v>2154</v>
      </c>
      <c r="D8" s="368" t="s">
        <v>2155</v>
      </c>
      <c r="E8" s="371">
        <v>43491</v>
      </c>
      <c r="F8" s="370">
        <v>1</v>
      </c>
      <c r="G8" s="306"/>
    </row>
    <row r="9" spans="1:248" s="157" customFormat="1" ht="27.6" hidden="1" customHeight="1">
      <c r="A9" s="368" t="s">
        <v>1206</v>
      </c>
      <c r="B9" s="368" t="s">
        <v>2156</v>
      </c>
      <c r="C9" s="368" t="s">
        <v>2157</v>
      </c>
      <c r="D9" s="368" t="s">
        <v>2158</v>
      </c>
      <c r="E9" s="371">
        <v>43520</v>
      </c>
      <c r="F9" s="370">
        <v>2</v>
      </c>
      <c r="G9" s="306"/>
    </row>
    <row r="10" spans="1:248" s="157" customFormat="1" ht="27.6" hidden="1" customHeight="1">
      <c r="A10" s="368" t="s">
        <v>1207</v>
      </c>
      <c r="B10" s="368" t="s">
        <v>1208</v>
      </c>
      <c r="C10" s="368" t="s">
        <v>2159</v>
      </c>
      <c r="D10" s="368" t="s">
        <v>1209</v>
      </c>
      <c r="E10" s="371">
        <v>43509</v>
      </c>
      <c r="F10" s="370">
        <v>1</v>
      </c>
      <c r="G10" s="306"/>
    </row>
    <row r="11" spans="1:248" s="157" customFormat="1" ht="27.6" hidden="1" customHeight="1">
      <c r="A11" s="368" t="s">
        <v>1210</v>
      </c>
      <c r="B11" s="368" t="s">
        <v>2160</v>
      </c>
      <c r="C11" s="368" t="s">
        <v>2161</v>
      </c>
      <c r="D11" s="368" t="s">
        <v>2162</v>
      </c>
      <c r="E11" s="371">
        <v>43517</v>
      </c>
      <c r="F11" s="370">
        <v>1</v>
      </c>
      <c r="G11" s="306"/>
    </row>
    <row r="12" spans="1:248" s="157" customFormat="1" ht="27.6" hidden="1" customHeight="1">
      <c r="A12" s="368" t="s">
        <v>1211</v>
      </c>
      <c r="B12" s="368" t="s">
        <v>2163</v>
      </c>
      <c r="C12" s="368" t="s">
        <v>2164</v>
      </c>
      <c r="D12" s="368" t="s">
        <v>2122</v>
      </c>
      <c r="E12" s="371">
        <v>43483</v>
      </c>
      <c r="F12" s="370">
        <v>1</v>
      </c>
      <c r="G12" s="306"/>
    </row>
    <row r="13" spans="1:248" s="157" customFormat="1" ht="27.6" hidden="1" customHeight="1">
      <c r="A13" s="368" t="s">
        <v>1212</v>
      </c>
      <c r="B13" s="368" t="s">
        <v>140</v>
      </c>
      <c r="C13" s="368" t="s">
        <v>2165</v>
      </c>
      <c r="D13" s="368" t="s">
        <v>2134</v>
      </c>
      <c r="E13" s="371">
        <v>43475</v>
      </c>
      <c r="F13" s="370">
        <v>1</v>
      </c>
      <c r="G13" s="306"/>
    </row>
    <row r="14" spans="1:248" s="157" customFormat="1" ht="27.6" hidden="1" customHeight="1">
      <c r="A14" s="368" t="s">
        <v>1213</v>
      </c>
      <c r="B14" s="368" t="s">
        <v>140</v>
      </c>
      <c r="C14" s="368" t="s">
        <v>2166</v>
      </c>
      <c r="D14" s="368" t="s">
        <v>2133</v>
      </c>
      <c r="E14" s="371">
        <v>43476</v>
      </c>
      <c r="F14" s="370">
        <v>1</v>
      </c>
      <c r="G14" s="306"/>
    </row>
    <row r="15" spans="1:248" s="157" customFormat="1" ht="27.6" hidden="1" customHeight="1">
      <c r="A15" s="368" t="s">
        <v>1214</v>
      </c>
      <c r="B15" s="368" t="s">
        <v>140</v>
      </c>
      <c r="C15" s="368" t="s">
        <v>2167</v>
      </c>
      <c r="D15" s="368" t="s">
        <v>2133</v>
      </c>
      <c r="E15" s="371">
        <v>43480</v>
      </c>
      <c r="F15" s="370">
        <v>1</v>
      </c>
      <c r="G15" s="306"/>
    </row>
    <row r="16" spans="1:248" s="157" customFormat="1" ht="27.6" hidden="1" customHeight="1">
      <c r="A16" s="368" t="s">
        <v>1215</v>
      </c>
      <c r="B16" s="368" t="s">
        <v>140</v>
      </c>
      <c r="C16" s="368" t="s">
        <v>2168</v>
      </c>
      <c r="D16" s="368" t="s">
        <v>2133</v>
      </c>
      <c r="E16" s="371">
        <v>43481</v>
      </c>
      <c r="F16" s="370">
        <v>1</v>
      </c>
      <c r="G16" s="306"/>
    </row>
    <row r="17" spans="1:7" s="157" customFormat="1" ht="27.6" hidden="1" customHeight="1">
      <c r="A17" s="368" t="s">
        <v>1216</v>
      </c>
      <c r="B17" s="368" t="s">
        <v>140</v>
      </c>
      <c r="C17" s="368" t="s">
        <v>2169</v>
      </c>
      <c r="D17" s="368" t="s">
        <v>2134</v>
      </c>
      <c r="E17" s="371">
        <v>43484</v>
      </c>
      <c r="F17" s="370">
        <v>1</v>
      </c>
      <c r="G17" s="306"/>
    </row>
    <row r="18" spans="1:7" s="157" customFormat="1" ht="27.6" hidden="1" customHeight="1">
      <c r="A18" s="368" t="s">
        <v>1217</v>
      </c>
      <c r="B18" s="368" t="s">
        <v>140</v>
      </c>
      <c r="C18" s="368" t="s">
        <v>2170</v>
      </c>
      <c r="D18" s="368" t="s">
        <v>2133</v>
      </c>
      <c r="E18" s="371">
        <v>43487</v>
      </c>
      <c r="F18" s="370">
        <v>1</v>
      </c>
      <c r="G18" s="306"/>
    </row>
    <row r="19" spans="1:7" s="157" customFormat="1" ht="27.6" hidden="1" customHeight="1">
      <c r="A19" s="368" t="s">
        <v>1218</v>
      </c>
      <c r="B19" s="368" t="s">
        <v>140</v>
      </c>
      <c r="C19" s="368" t="s">
        <v>2171</v>
      </c>
      <c r="D19" s="368" t="s">
        <v>2133</v>
      </c>
      <c r="E19" s="371">
        <v>43489</v>
      </c>
      <c r="F19" s="370">
        <v>1</v>
      </c>
      <c r="G19" s="306"/>
    </row>
    <row r="20" spans="1:7" s="157" customFormat="1" ht="27.6" hidden="1" customHeight="1">
      <c r="A20" s="368" t="s">
        <v>1219</v>
      </c>
      <c r="B20" s="368" t="s">
        <v>140</v>
      </c>
      <c r="C20" s="368" t="s">
        <v>2172</v>
      </c>
      <c r="D20" s="368" t="s">
        <v>2133</v>
      </c>
      <c r="E20" s="371">
        <v>43491</v>
      </c>
      <c r="F20" s="370">
        <v>1</v>
      </c>
      <c r="G20" s="306"/>
    </row>
    <row r="21" spans="1:7" s="157" customFormat="1" ht="27.6" hidden="1" customHeight="1">
      <c r="A21" s="368" t="s">
        <v>1220</v>
      </c>
      <c r="B21" s="368" t="s">
        <v>140</v>
      </c>
      <c r="C21" s="368" t="s">
        <v>2173</v>
      </c>
      <c r="D21" s="368" t="s">
        <v>2134</v>
      </c>
      <c r="E21" s="371">
        <v>43494</v>
      </c>
      <c r="F21" s="370">
        <v>1</v>
      </c>
      <c r="G21" s="306"/>
    </row>
    <row r="22" spans="1:7" s="157" customFormat="1" ht="27.6" hidden="1" customHeight="1">
      <c r="A22" s="368" t="s">
        <v>1221</v>
      </c>
      <c r="B22" s="368" t="s">
        <v>140</v>
      </c>
      <c r="C22" s="368" t="s">
        <v>2174</v>
      </c>
      <c r="D22" s="368" t="s">
        <v>2134</v>
      </c>
      <c r="E22" s="371">
        <v>43495</v>
      </c>
      <c r="F22" s="370">
        <v>1</v>
      </c>
      <c r="G22" s="306"/>
    </row>
    <row r="23" spans="1:7" s="157" customFormat="1" ht="27.6" hidden="1" customHeight="1">
      <c r="A23" s="368" t="s">
        <v>1222</v>
      </c>
      <c r="B23" s="368" t="s">
        <v>140</v>
      </c>
      <c r="C23" s="368" t="s">
        <v>2175</v>
      </c>
      <c r="D23" s="368" t="s">
        <v>2133</v>
      </c>
      <c r="E23" s="371">
        <v>43496</v>
      </c>
      <c r="F23" s="370">
        <v>1</v>
      </c>
      <c r="G23" s="306"/>
    </row>
    <row r="24" spans="1:7" s="157" customFormat="1" ht="27.6" hidden="1" customHeight="1">
      <c r="A24" s="368" t="s">
        <v>1223</v>
      </c>
      <c r="B24" s="368" t="s">
        <v>140</v>
      </c>
      <c r="C24" s="368" t="s">
        <v>2176</v>
      </c>
      <c r="D24" s="368" t="s">
        <v>2134</v>
      </c>
      <c r="E24" s="371">
        <v>43503</v>
      </c>
      <c r="F24" s="370">
        <v>1</v>
      </c>
      <c r="G24" s="306"/>
    </row>
    <row r="25" spans="1:7" s="157" customFormat="1" ht="27.6" hidden="1" customHeight="1">
      <c r="A25" s="368" t="s">
        <v>1224</v>
      </c>
      <c r="B25" s="368" t="s">
        <v>140</v>
      </c>
      <c r="C25" s="368" t="s">
        <v>2177</v>
      </c>
      <c r="D25" s="368" t="s">
        <v>2133</v>
      </c>
      <c r="E25" s="371">
        <v>43504</v>
      </c>
      <c r="F25" s="370">
        <v>1</v>
      </c>
      <c r="G25" s="306"/>
    </row>
    <row r="26" spans="1:7" s="157" customFormat="1" ht="27.6" hidden="1" customHeight="1">
      <c r="A26" s="368" t="s">
        <v>1225</v>
      </c>
      <c r="B26" s="368" t="s">
        <v>140</v>
      </c>
      <c r="C26" s="368" t="s">
        <v>2178</v>
      </c>
      <c r="D26" s="368" t="s">
        <v>2133</v>
      </c>
      <c r="E26" s="371">
        <v>43509</v>
      </c>
      <c r="F26" s="370">
        <v>1</v>
      </c>
      <c r="G26" s="306"/>
    </row>
    <row r="27" spans="1:7" s="157" customFormat="1" ht="27.6" hidden="1" customHeight="1">
      <c r="A27" s="368" t="s">
        <v>1226</v>
      </c>
      <c r="B27" s="368" t="s">
        <v>140</v>
      </c>
      <c r="C27" s="368" t="s">
        <v>2179</v>
      </c>
      <c r="D27" s="368" t="s">
        <v>2134</v>
      </c>
      <c r="E27" s="371">
        <v>43511</v>
      </c>
      <c r="F27" s="370">
        <v>1</v>
      </c>
      <c r="G27" s="306"/>
    </row>
    <row r="28" spans="1:7" s="157" customFormat="1" ht="27.6" hidden="1" customHeight="1">
      <c r="A28" s="368" t="s">
        <v>1227</v>
      </c>
      <c r="B28" s="368" t="s">
        <v>140</v>
      </c>
      <c r="C28" s="368" t="s">
        <v>2180</v>
      </c>
      <c r="D28" s="368" t="s">
        <v>2133</v>
      </c>
      <c r="E28" s="371">
        <v>43512</v>
      </c>
      <c r="F28" s="370">
        <v>1</v>
      </c>
      <c r="G28" s="306"/>
    </row>
    <row r="29" spans="1:7" s="157" customFormat="1" ht="27.6" hidden="1" customHeight="1">
      <c r="A29" s="368" t="s">
        <v>1228</v>
      </c>
      <c r="B29" s="368" t="s">
        <v>140</v>
      </c>
      <c r="C29" s="368" t="s">
        <v>2181</v>
      </c>
      <c r="D29" s="368" t="s">
        <v>2133</v>
      </c>
      <c r="E29" s="371">
        <v>43515</v>
      </c>
      <c r="F29" s="370">
        <v>1</v>
      </c>
      <c r="G29" s="306"/>
    </row>
    <row r="30" spans="1:7" s="157" customFormat="1" ht="27.6" hidden="1" customHeight="1">
      <c r="A30" s="368" t="s">
        <v>1229</v>
      </c>
      <c r="B30" s="368" t="s">
        <v>140</v>
      </c>
      <c r="C30" s="368" t="s">
        <v>2182</v>
      </c>
      <c r="D30" s="368" t="s">
        <v>2134</v>
      </c>
      <c r="E30" s="371">
        <v>43521</v>
      </c>
      <c r="F30" s="370">
        <v>1</v>
      </c>
      <c r="G30" s="306"/>
    </row>
    <row r="31" spans="1:7" s="157" customFormat="1" ht="27.6" hidden="1" customHeight="1">
      <c r="A31" s="368" t="s">
        <v>1230</v>
      </c>
      <c r="B31" s="368" t="s">
        <v>140</v>
      </c>
      <c r="C31" s="368" t="s">
        <v>2183</v>
      </c>
      <c r="D31" s="368" t="s">
        <v>2133</v>
      </c>
      <c r="E31" s="369">
        <v>43522</v>
      </c>
      <c r="F31" s="370">
        <v>1</v>
      </c>
      <c r="G31" s="306"/>
    </row>
    <row r="32" spans="1:7" s="157" customFormat="1" ht="27.6" hidden="1" customHeight="1">
      <c r="A32" s="368" t="s">
        <v>1231</v>
      </c>
      <c r="B32" s="368" t="s">
        <v>140</v>
      </c>
      <c r="C32" s="368" t="s">
        <v>2184</v>
      </c>
      <c r="D32" s="368" t="s">
        <v>2134</v>
      </c>
      <c r="E32" s="369">
        <v>43524</v>
      </c>
      <c r="F32" s="370">
        <v>1</v>
      </c>
      <c r="G32" s="306"/>
    </row>
    <row r="33" spans="1:7" s="157" customFormat="1" ht="27.6" hidden="1" customHeight="1">
      <c r="A33" s="368" t="s">
        <v>1232</v>
      </c>
      <c r="B33" s="368" t="s">
        <v>140</v>
      </c>
      <c r="C33" s="368" t="s">
        <v>2185</v>
      </c>
      <c r="D33" s="368" t="s">
        <v>2134</v>
      </c>
      <c r="E33" s="369">
        <v>43525</v>
      </c>
      <c r="F33" s="370">
        <v>1</v>
      </c>
      <c r="G33" s="306"/>
    </row>
    <row r="34" spans="1:7" s="157" customFormat="1" ht="27.6" hidden="1" customHeight="1">
      <c r="A34" s="368" t="s">
        <v>1233</v>
      </c>
      <c r="B34" s="368" t="s">
        <v>140</v>
      </c>
      <c r="C34" s="368" t="s">
        <v>2186</v>
      </c>
      <c r="D34" s="368" t="s">
        <v>2133</v>
      </c>
      <c r="E34" s="369">
        <v>43529</v>
      </c>
      <c r="F34" s="370">
        <v>1</v>
      </c>
      <c r="G34" s="306"/>
    </row>
    <row r="35" spans="1:7" s="157" customFormat="1" ht="27.6" hidden="1" customHeight="1">
      <c r="A35" s="368" t="s">
        <v>1234</v>
      </c>
      <c r="B35" s="368" t="s">
        <v>140</v>
      </c>
      <c r="C35" s="368" t="s">
        <v>2187</v>
      </c>
      <c r="D35" s="368" t="s">
        <v>2133</v>
      </c>
      <c r="E35" s="369">
        <v>43530</v>
      </c>
      <c r="F35" s="370">
        <v>1</v>
      </c>
      <c r="G35" s="306"/>
    </row>
    <row r="36" spans="1:7" s="157" customFormat="1" ht="27.6" hidden="1" customHeight="1">
      <c r="A36" s="368" t="s">
        <v>1235</v>
      </c>
      <c r="B36" s="368" t="s">
        <v>140</v>
      </c>
      <c r="C36" s="368" t="s">
        <v>2188</v>
      </c>
      <c r="D36" s="368" t="s">
        <v>2133</v>
      </c>
      <c r="E36" s="369">
        <v>43532</v>
      </c>
      <c r="F36" s="370">
        <v>1</v>
      </c>
      <c r="G36" s="306"/>
    </row>
    <row r="37" spans="1:7" s="157" customFormat="1" ht="27.6" hidden="1" customHeight="1">
      <c r="A37" s="368" t="s">
        <v>1236</v>
      </c>
      <c r="B37" s="368" t="s">
        <v>140</v>
      </c>
      <c r="C37" s="368" t="s">
        <v>2189</v>
      </c>
      <c r="D37" s="368" t="s">
        <v>2133</v>
      </c>
      <c r="E37" s="369">
        <v>43536</v>
      </c>
      <c r="F37" s="370">
        <v>1</v>
      </c>
      <c r="G37" s="306"/>
    </row>
    <row r="38" spans="1:7" s="157" customFormat="1" ht="27.6" hidden="1" customHeight="1">
      <c r="A38" s="368" t="s">
        <v>1237</v>
      </c>
      <c r="B38" s="368" t="s">
        <v>140</v>
      </c>
      <c r="C38" s="368" t="s">
        <v>2190</v>
      </c>
      <c r="D38" s="368" t="s">
        <v>2134</v>
      </c>
      <c r="E38" s="369">
        <v>43538</v>
      </c>
      <c r="F38" s="370">
        <v>1</v>
      </c>
      <c r="G38" s="306"/>
    </row>
    <row r="39" spans="1:7" s="157" customFormat="1" ht="27.6" hidden="1" customHeight="1">
      <c r="A39" s="368" t="s">
        <v>1238</v>
      </c>
      <c r="B39" s="368" t="s">
        <v>2191</v>
      </c>
      <c r="C39" s="368" t="s">
        <v>2192</v>
      </c>
      <c r="D39" s="368" t="s">
        <v>2193</v>
      </c>
      <c r="E39" s="369">
        <v>43519</v>
      </c>
      <c r="F39" s="370">
        <v>2</v>
      </c>
      <c r="G39" s="306"/>
    </row>
    <row r="40" spans="1:7" s="157" customFormat="1" ht="27.6" hidden="1" customHeight="1">
      <c r="A40" s="368" t="s">
        <v>1239</v>
      </c>
      <c r="B40" s="368" t="s">
        <v>2194</v>
      </c>
      <c r="C40" s="368" t="s">
        <v>2112</v>
      </c>
      <c r="D40" s="368" t="s">
        <v>2115</v>
      </c>
      <c r="E40" s="371">
        <v>43481</v>
      </c>
      <c r="F40" s="370">
        <v>1</v>
      </c>
      <c r="G40" s="306"/>
    </row>
    <row r="41" spans="1:7" s="157" customFormat="1" ht="27.6" hidden="1" customHeight="1">
      <c r="A41" s="368" t="s">
        <v>1240</v>
      </c>
      <c r="B41" s="368" t="s">
        <v>2195</v>
      </c>
      <c r="C41" s="368" t="s">
        <v>2196</v>
      </c>
      <c r="D41" s="368" t="s">
        <v>2197</v>
      </c>
      <c r="E41" s="371">
        <v>43495</v>
      </c>
      <c r="F41" s="370">
        <v>1</v>
      </c>
      <c r="G41" s="306"/>
    </row>
    <row r="42" spans="1:7" s="157" customFormat="1" ht="27.6" hidden="1" customHeight="1">
      <c r="A42" s="368" t="s">
        <v>1241</v>
      </c>
      <c r="B42" s="368" t="s">
        <v>2118</v>
      </c>
      <c r="C42" s="368" t="s">
        <v>2198</v>
      </c>
      <c r="D42" s="368" t="s">
        <v>2119</v>
      </c>
      <c r="E42" s="371">
        <v>43512</v>
      </c>
      <c r="F42" s="370">
        <v>2</v>
      </c>
      <c r="G42" s="306"/>
    </row>
    <row r="43" spans="1:7" s="157" customFormat="1" ht="27.6" hidden="1" customHeight="1">
      <c r="A43" s="368" t="s">
        <v>1242</v>
      </c>
      <c r="B43" s="368" t="s">
        <v>2114</v>
      </c>
      <c r="C43" s="368" t="s">
        <v>2199</v>
      </c>
      <c r="D43" s="368" t="s">
        <v>2123</v>
      </c>
      <c r="E43" s="371">
        <v>43482</v>
      </c>
      <c r="F43" s="370">
        <v>1</v>
      </c>
      <c r="G43" s="306"/>
    </row>
    <row r="44" spans="1:7" s="157" customFormat="1" ht="27.6" hidden="1" customHeight="1">
      <c r="A44" s="368" t="s">
        <v>1243</v>
      </c>
      <c r="B44" s="368" t="s">
        <v>1244</v>
      </c>
      <c r="C44" s="368" t="s">
        <v>2200</v>
      </c>
      <c r="D44" s="368" t="s">
        <v>2201</v>
      </c>
      <c r="E44" s="371">
        <v>43484</v>
      </c>
      <c r="F44" s="370">
        <v>2</v>
      </c>
      <c r="G44" s="306"/>
    </row>
    <row r="45" spans="1:7" s="157" customFormat="1" ht="27.6" hidden="1" customHeight="1">
      <c r="A45" s="368" t="s">
        <v>1245</v>
      </c>
      <c r="B45" s="368" t="s">
        <v>1179</v>
      </c>
      <c r="C45" s="368" t="s">
        <v>2202</v>
      </c>
      <c r="D45" s="368" t="s">
        <v>2203</v>
      </c>
      <c r="E45" s="371">
        <v>43483</v>
      </c>
      <c r="F45" s="370">
        <v>1</v>
      </c>
      <c r="G45" s="306"/>
    </row>
    <row r="46" spans="1:7" s="157" customFormat="1" ht="27.6" hidden="1" customHeight="1">
      <c r="A46" s="368" t="s">
        <v>1246</v>
      </c>
      <c r="B46" s="368" t="s">
        <v>1178</v>
      </c>
      <c r="C46" s="368" t="s">
        <v>1178</v>
      </c>
      <c r="D46" s="368" t="s">
        <v>2204</v>
      </c>
      <c r="E46" s="371">
        <v>43490</v>
      </c>
      <c r="F46" s="370">
        <v>1</v>
      </c>
      <c r="G46" s="306"/>
    </row>
    <row r="47" spans="1:7" s="157" customFormat="1" ht="27.6" hidden="1" customHeight="1">
      <c r="A47" s="368" t="s">
        <v>1247</v>
      </c>
      <c r="B47" s="368" t="s">
        <v>1186</v>
      </c>
      <c r="C47" s="368" t="s">
        <v>2205</v>
      </c>
      <c r="D47" s="368" t="s">
        <v>2206</v>
      </c>
      <c r="E47" s="371">
        <v>43498</v>
      </c>
      <c r="F47" s="370">
        <v>2</v>
      </c>
      <c r="G47" s="306"/>
    </row>
    <row r="48" spans="1:7" s="157" customFormat="1" ht="27.6" hidden="1" customHeight="1">
      <c r="A48" s="368" t="s">
        <v>1248</v>
      </c>
      <c r="B48" s="368" t="s">
        <v>2191</v>
      </c>
      <c r="C48" s="368" t="s">
        <v>2207</v>
      </c>
      <c r="D48" s="368" t="s">
        <v>2208</v>
      </c>
      <c r="E48" s="369">
        <v>43504</v>
      </c>
      <c r="F48" s="370">
        <v>1</v>
      </c>
      <c r="G48" s="306"/>
    </row>
    <row r="49" spans="1:7" s="157" customFormat="1" ht="27.6" hidden="1" customHeight="1">
      <c r="A49" s="368" t="s">
        <v>1249</v>
      </c>
      <c r="B49" s="368" t="s">
        <v>1184</v>
      </c>
      <c r="C49" s="368" t="s">
        <v>2209</v>
      </c>
      <c r="D49" s="368" t="s">
        <v>2117</v>
      </c>
      <c r="E49" s="369">
        <v>43529</v>
      </c>
      <c r="F49" s="370">
        <v>1</v>
      </c>
      <c r="G49" s="306"/>
    </row>
    <row r="50" spans="1:7" s="157" customFormat="1" ht="27.6" hidden="1" customHeight="1">
      <c r="A50" s="368" t="s">
        <v>1250</v>
      </c>
      <c r="B50" s="368" t="s">
        <v>2135</v>
      </c>
      <c r="C50" s="368" t="s">
        <v>2210</v>
      </c>
      <c r="D50" s="368" t="s">
        <v>1193</v>
      </c>
      <c r="E50" s="369">
        <v>43518</v>
      </c>
      <c r="F50" s="370">
        <v>1</v>
      </c>
      <c r="G50" s="306"/>
    </row>
    <row r="51" spans="1:7" s="157" customFormat="1" ht="27.6" hidden="1" customHeight="1">
      <c r="A51" s="368" t="s">
        <v>1251</v>
      </c>
      <c r="B51" s="368" t="s">
        <v>2135</v>
      </c>
      <c r="C51" s="368" t="s">
        <v>2211</v>
      </c>
      <c r="D51" s="368" t="s">
        <v>1193</v>
      </c>
      <c r="E51" s="369">
        <v>43503</v>
      </c>
      <c r="F51" s="370">
        <v>1</v>
      </c>
      <c r="G51" s="306"/>
    </row>
    <row r="52" spans="1:7" s="157" customFormat="1" ht="27.6" hidden="1" customHeight="1">
      <c r="A52" s="368" t="s">
        <v>1252</v>
      </c>
      <c r="B52" s="368" t="s">
        <v>2135</v>
      </c>
      <c r="C52" s="368" t="s">
        <v>2212</v>
      </c>
      <c r="D52" s="368" t="s">
        <v>2136</v>
      </c>
      <c r="E52" s="369">
        <v>43509</v>
      </c>
      <c r="F52" s="370">
        <v>1</v>
      </c>
      <c r="G52" s="306"/>
    </row>
    <row r="53" spans="1:7" s="157" customFormat="1" ht="27.6" hidden="1" customHeight="1">
      <c r="A53" s="368" t="s">
        <v>1253</v>
      </c>
      <c r="B53" s="368" t="s">
        <v>2135</v>
      </c>
      <c r="C53" s="368" t="s">
        <v>1254</v>
      </c>
      <c r="D53" s="368" t="s">
        <v>1193</v>
      </c>
      <c r="E53" s="369">
        <v>43511</v>
      </c>
      <c r="F53" s="370">
        <v>1</v>
      </c>
      <c r="G53" s="306"/>
    </row>
    <row r="54" spans="1:7" s="157" customFormat="1" ht="27.6" hidden="1" customHeight="1">
      <c r="A54" s="368" t="s">
        <v>1255</v>
      </c>
      <c r="B54" s="368" t="s">
        <v>2135</v>
      </c>
      <c r="C54" s="368" t="s">
        <v>2213</v>
      </c>
      <c r="D54" s="368" t="s">
        <v>2136</v>
      </c>
      <c r="E54" s="369">
        <v>43524</v>
      </c>
      <c r="F54" s="370">
        <v>1</v>
      </c>
      <c r="G54" s="306"/>
    </row>
    <row r="55" spans="1:7" s="157" customFormat="1" ht="27.6" hidden="1" customHeight="1">
      <c r="A55" s="368" t="s">
        <v>1256</v>
      </c>
      <c r="B55" s="368" t="s">
        <v>2135</v>
      </c>
      <c r="C55" s="368" t="s">
        <v>2214</v>
      </c>
      <c r="D55" s="368" t="s">
        <v>2136</v>
      </c>
      <c r="E55" s="369">
        <v>43501</v>
      </c>
      <c r="F55" s="370">
        <v>1</v>
      </c>
      <c r="G55" s="306"/>
    </row>
    <row r="56" spans="1:7" s="157" customFormat="1" ht="27.6" hidden="1" customHeight="1">
      <c r="A56" s="368" t="s">
        <v>1257</v>
      </c>
      <c r="B56" s="368" t="s">
        <v>2135</v>
      </c>
      <c r="C56" s="368" t="s">
        <v>2215</v>
      </c>
      <c r="D56" s="368" t="s">
        <v>2136</v>
      </c>
      <c r="E56" s="369">
        <v>43522</v>
      </c>
      <c r="F56" s="370">
        <v>1</v>
      </c>
      <c r="G56" s="306"/>
    </row>
    <row r="57" spans="1:7" s="157" customFormat="1" ht="27.6" hidden="1" customHeight="1">
      <c r="A57" s="368" t="s">
        <v>1258</v>
      </c>
      <c r="B57" s="368" t="s">
        <v>2135</v>
      </c>
      <c r="C57" s="368" t="s">
        <v>2216</v>
      </c>
      <c r="D57" s="368" t="s">
        <v>2136</v>
      </c>
      <c r="E57" s="369">
        <v>43529</v>
      </c>
      <c r="F57" s="370">
        <v>1</v>
      </c>
      <c r="G57" s="306"/>
    </row>
    <row r="58" spans="1:7" s="157" customFormat="1" ht="27.6" hidden="1" customHeight="1">
      <c r="A58" s="368" t="s">
        <v>1259</v>
      </c>
      <c r="B58" s="368" t="s">
        <v>2135</v>
      </c>
      <c r="C58" s="368" t="s">
        <v>2217</v>
      </c>
      <c r="D58" s="368" t="s">
        <v>1193</v>
      </c>
      <c r="E58" s="369">
        <v>43531</v>
      </c>
      <c r="F58" s="370">
        <v>1</v>
      </c>
      <c r="G58" s="306"/>
    </row>
    <row r="59" spans="1:7" s="157" customFormat="1" ht="27.6" hidden="1" customHeight="1">
      <c r="A59" s="368" t="s">
        <v>1260</v>
      </c>
      <c r="B59" s="368" t="s">
        <v>2135</v>
      </c>
      <c r="C59" s="368" t="s">
        <v>2218</v>
      </c>
      <c r="D59" s="368" t="s">
        <v>2136</v>
      </c>
      <c r="E59" s="369">
        <v>43537</v>
      </c>
      <c r="F59" s="370">
        <v>1</v>
      </c>
      <c r="G59" s="306"/>
    </row>
    <row r="60" spans="1:7" s="157" customFormat="1" ht="27.6" hidden="1" customHeight="1">
      <c r="A60" s="368" t="s">
        <v>1261</v>
      </c>
      <c r="B60" s="368" t="s">
        <v>1175</v>
      </c>
      <c r="C60" s="368" t="s">
        <v>2219</v>
      </c>
      <c r="D60" s="368" t="s">
        <v>2220</v>
      </c>
      <c r="E60" s="371">
        <v>43497</v>
      </c>
      <c r="F60" s="370">
        <v>1</v>
      </c>
      <c r="G60" s="306"/>
    </row>
    <row r="61" spans="1:7" s="157" customFormat="1" ht="27.6" hidden="1" customHeight="1">
      <c r="A61" s="368" t="s">
        <v>141</v>
      </c>
      <c r="B61" s="368" t="s">
        <v>2107</v>
      </c>
      <c r="C61" s="368" t="s">
        <v>2221</v>
      </c>
      <c r="D61" s="368" t="s">
        <v>2222</v>
      </c>
      <c r="E61" s="371">
        <v>43499</v>
      </c>
      <c r="F61" s="370">
        <v>2</v>
      </c>
      <c r="G61" s="306"/>
    </row>
    <row r="62" spans="1:7" s="157" customFormat="1" ht="27.6" hidden="1" customHeight="1">
      <c r="A62" s="368" t="s">
        <v>142</v>
      </c>
      <c r="B62" s="368" t="s">
        <v>2107</v>
      </c>
      <c r="C62" s="368" t="s">
        <v>2223</v>
      </c>
      <c r="D62" s="368" t="s">
        <v>2224</v>
      </c>
      <c r="E62" s="371">
        <v>43512</v>
      </c>
      <c r="F62" s="370">
        <v>2</v>
      </c>
      <c r="G62" s="306"/>
    </row>
    <row r="63" spans="1:7" s="157" customFormat="1" ht="27.6" hidden="1" customHeight="1">
      <c r="A63" s="368" t="s">
        <v>143</v>
      </c>
      <c r="B63" s="368" t="s">
        <v>1187</v>
      </c>
      <c r="C63" s="368" t="s">
        <v>1262</v>
      </c>
      <c r="D63" s="368" t="s">
        <v>2105</v>
      </c>
      <c r="E63" s="371">
        <v>43510</v>
      </c>
      <c r="F63" s="370">
        <v>1</v>
      </c>
      <c r="G63" s="306"/>
    </row>
    <row r="64" spans="1:7" s="157" customFormat="1" ht="27.6" hidden="1" customHeight="1">
      <c r="A64" s="368" t="s">
        <v>144</v>
      </c>
      <c r="B64" s="368" t="s">
        <v>1179</v>
      </c>
      <c r="C64" s="368" t="s">
        <v>2225</v>
      </c>
      <c r="D64" s="368" t="s">
        <v>2226</v>
      </c>
      <c r="E64" s="371">
        <v>43504</v>
      </c>
      <c r="F64" s="370">
        <v>1</v>
      </c>
      <c r="G64" s="306"/>
    </row>
    <row r="65" spans="1:7" s="157" customFormat="1" ht="27.6" hidden="1" customHeight="1">
      <c r="A65" s="368" t="s">
        <v>145</v>
      </c>
      <c r="B65" s="368" t="s">
        <v>1179</v>
      </c>
      <c r="C65" s="368" t="s">
        <v>2227</v>
      </c>
      <c r="D65" s="368" t="s">
        <v>2228</v>
      </c>
      <c r="E65" s="371">
        <v>43524</v>
      </c>
      <c r="F65" s="370">
        <v>1</v>
      </c>
      <c r="G65" s="306"/>
    </row>
    <row r="66" spans="1:7" s="157" customFormat="1" ht="27.6" hidden="1" customHeight="1">
      <c r="A66" s="368" t="s">
        <v>146</v>
      </c>
      <c r="B66" s="368" t="s">
        <v>2229</v>
      </c>
      <c r="C66" s="368" t="s">
        <v>2230</v>
      </c>
      <c r="D66" s="368" t="s">
        <v>2231</v>
      </c>
      <c r="E66" s="371">
        <v>43512</v>
      </c>
      <c r="F66" s="370">
        <v>1</v>
      </c>
      <c r="G66" s="306"/>
    </row>
    <row r="67" spans="1:7" s="157" customFormat="1" ht="27.6" hidden="1" customHeight="1">
      <c r="A67" s="368" t="s">
        <v>147</v>
      </c>
      <c r="B67" s="368" t="s">
        <v>2232</v>
      </c>
      <c r="C67" s="368" t="s">
        <v>2233</v>
      </c>
      <c r="D67" s="368" t="s">
        <v>2123</v>
      </c>
      <c r="E67" s="371">
        <v>43524</v>
      </c>
      <c r="F67" s="370">
        <v>1</v>
      </c>
      <c r="G67" s="306"/>
    </row>
    <row r="68" spans="1:7" s="157" customFormat="1" ht="27.6" hidden="1" customHeight="1">
      <c r="A68" s="368" t="s">
        <v>148</v>
      </c>
      <c r="B68" s="368" t="s">
        <v>2234</v>
      </c>
      <c r="C68" s="368" t="s">
        <v>2235</v>
      </c>
      <c r="D68" s="368" t="s">
        <v>2236</v>
      </c>
      <c r="E68" s="371">
        <v>43509</v>
      </c>
      <c r="F68" s="370">
        <v>1</v>
      </c>
      <c r="G68" s="306"/>
    </row>
    <row r="69" spans="1:7" s="157" customFormat="1" ht="27.6" hidden="1" customHeight="1">
      <c r="A69" s="368" t="s">
        <v>149</v>
      </c>
      <c r="B69" s="368" t="s">
        <v>1188</v>
      </c>
      <c r="C69" s="368" t="s">
        <v>2109</v>
      </c>
      <c r="D69" s="368" t="s">
        <v>2110</v>
      </c>
      <c r="E69" s="371">
        <v>43519</v>
      </c>
      <c r="F69" s="370">
        <v>2</v>
      </c>
      <c r="G69" s="306"/>
    </row>
    <row r="70" spans="1:7" s="157" customFormat="1" ht="27.6" hidden="1" customHeight="1">
      <c r="A70" s="368" t="s">
        <v>150</v>
      </c>
      <c r="B70" s="368" t="s">
        <v>2237</v>
      </c>
      <c r="C70" s="368" t="s">
        <v>2238</v>
      </c>
      <c r="D70" s="368" t="s">
        <v>2239</v>
      </c>
      <c r="E70" s="371">
        <v>43522</v>
      </c>
      <c r="F70" s="370">
        <v>1</v>
      </c>
      <c r="G70" s="306"/>
    </row>
    <row r="71" spans="1:7" s="157" customFormat="1" ht="27.6" hidden="1" customHeight="1">
      <c r="A71" s="368" t="s">
        <v>151</v>
      </c>
      <c r="B71" s="368" t="s">
        <v>2114</v>
      </c>
      <c r="C71" s="368" t="s">
        <v>2240</v>
      </c>
      <c r="D71" s="368" t="s">
        <v>2137</v>
      </c>
      <c r="E71" s="371">
        <v>43517</v>
      </c>
      <c r="F71" s="370">
        <v>1</v>
      </c>
      <c r="G71" s="306"/>
    </row>
    <row r="72" spans="1:7" s="157" customFormat="1" ht="27.6" hidden="1" customHeight="1">
      <c r="A72" s="368" t="s">
        <v>1263</v>
      </c>
      <c r="B72" s="368" t="s">
        <v>2127</v>
      </c>
      <c r="C72" s="368" t="s">
        <v>2241</v>
      </c>
      <c r="D72" s="368" t="s">
        <v>2129</v>
      </c>
      <c r="E72" s="371">
        <v>43517</v>
      </c>
      <c r="F72" s="370">
        <v>1</v>
      </c>
      <c r="G72" s="306"/>
    </row>
    <row r="73" spans="1:7" s="157" customFormat="1" ht="27.6" hidden="1" customHeight="1">
      <c r="A73" s="368" t="s">
        <v>1264</v>
      </c>
      <c r="B73" s="368" t="s">
        <v>2242</v>
      </c>
      <c r="C73" s="368" t="s">
        <v>2243</v>
      </c>
      <c r="D73" s="368" t="s">
        <v>1185</v>
      </c>
      <c r="E73" s="371">
        <v>43530</v>
      </c>
      <c r="F73" s="370">
        <v>1</v>
      </c>
      <c r="G73" s="306"/>
    </row>
    <row r="74" spans="1:7" s="157" customFormat="1" ht="27.6" hidden="1" customHeight="1">
      <c r="A74" s="368" t="s">
        <v>152</v>
      </c>
      <c r="B74" s="368" t="s">
        <v>2244</v>
      </c>
      <c r="C74" s="368" t="s">
        <v>2245</v>
      </c>
      <c r="D74" s="368" t="s">
        <v>2113</v>
      </c>
      <c r="E74" s="371">
        <v>43525</v>
      </c>
      <c r="F74" s="370">
        <v>1</v>
      </c>
      <c r="G74" s="306"/>
    </row>
    <row r="75" spans="1:7" s="157" customFormat="1" ht="27.6" hidden="1" customHeight="1">
      <c r="A75" s="368" t="s">
        <v>153</v>
      </c>
      <c r="B75" s="368" t="s">
        <v>2246</v>
      </c>
      <c r="C75" s="368" t="s">
        <v>2247</v>
      </c>
      <c r="D75" s="368" t="s">
        <v>2248</v>
      </c>
      <c r="E75" s="371">
        <v>43543</v>
      </c>
      <c r="F75" s="370">
        <v>1</v>
      </c>
      <c r="G75" s="306"/>
    </row>
    <row r="76" spans="1:7" s="157" customFormat="1" ht="27.6" hidden="1" customHeight="1">
      <c r="A76" s="368" t="s">
        <v>154</v>
      </c>
      <c r="B76" s="368" t="s">
        <v>2249</v>
      </c>
      <c r="C76" s="368" t="s">
        <v>2250</v>
      </c>
      <c r="D76" s="368" t="s">
        <v>2251</v>
      </c>
      <c r="E76" s="371">
        <v>43523</v>
      </c>
      <c r="F76" s="370">
        <v>1</v>
      </c>
      <c r="G76" s="306"/>
    </row>
    <row r="77" spans="1:7" s="157" customFormat="1" ht="27.6" hidden="1" customHeight="1">
      <c r="A77" s="368" t="s">
        <v>155</v>
      </c>
      <c r="B77" s="368" t="s">
        <v>1184</v>
      </c>
      <c r="C77" s="368" t="s">
        <v>2125</v>
      </c>
      <c r="D77" s="368" t="s">
        <v>2252</v>
      </c>
      <c r="E77" s="371">
        <v>43538</v>
      </c>
      <c r="F77" s="370">
        <v>1</v>
      </c>
      <c r="G77" s="306"/>
    </row>
    <row r="78" spans="1:7" s="157" customFormat="1" ht="27.6" hidden="1" customHeight="1">
      <c r="A78" s="368" t="s">
        <v>156</v>
      </c>
      <c r="B78" s="368" t="s">
        <v>2253</v>
      </c>
      <c r="C78" s="368" t="s">
        <v>2254</v>
      </c>
      <c r="D78" s="368" t="s">
        <v>2255</v>
      </c>
      <c r="E78" s="371">
        <v>43533</v>
      </c>
      <c r="F78" s="370">
        <v>2</v>
      </c>
      <c r="G78" s="306"/>
    </row>
    <row r="79" spans="1:7" s="157" customFormat="1" ht="27.6" hidden="1" customHeight="1">
      <c r="A79" s="368" t="s">
        <v>157</v>
      </c>
      <c r="B79" s="368" t="s">
        <v>1265</v>
      </c>
      <c r="C79" s="368" t="s">
        <v>2256</v>
      </c>
      <c r="D79" s="368" t="s">
        <v>2257</v>
      </c>
      <c r="E79" s="371">
        <v>43534</v>
      </c>
      <c r="F79" s="370">
        <v>1</v>
      </c>
      <c r="G79" s="306"/>
    </row>
    <row r="80" spans="1:7" s="157" customFormat="1" ht="27.6" hidden="1" customHeight="1">
      <c r="A80" s="368" t="s">
        <v>158</v>
      </c>
      <c r="B80" s="368" t="s">
        <v>1188</v>
      </c>
      <c r="C80" s="368" t="s">
        <v>2258</v>
      </c>
      <c r="D80" s="368" t="s">
        <v>2111</v>
      </c>
      <c r="E80" s="371">
        <v>43529</v>
      </c>
      <c r="F80" s="370">
        <v>1</v>
      </c>
      <c r="G80" s="306"/>
    </row>
    <row r="81" spans="1:7" s="157" customFormat="1" ht="27.6" hidden="1" customHeight="1">
      <c r="A81" s="368" t="s">
        <v>159</v>
      </c>
      <c r="B81" s="368" t="s">
        <v>1266</v>
      </c>
      <c r="C81" s="368" t="s">
        <v>2259</v>
      </c>
      <c r="D81" s="368" t="s">
        <v>2260</v>
      </c>
      <c r="E81" s="371">
        <v>43531</v>
      </c>
      <c r="F81" s="370">
        <v>1</v>
      </c>
      <c r="G81" s="306"/>
    </row>
    <row r="82" spans="1:7" s="157" customFormat="1" ht="27.6" hidden="1" customHeight="1">
      <c r="A82" s="368" t="s">
        <v>160</v>
      </c>
      <c r="B82" s="368" t="s">
        <v>2138</v>
      </c>
      <c r="C82" s="368" t="s">
        <v>2261</v>
      </c>
      <c r="D82" s="368" t="s">
        <v>2139</v>
      </c>
      <c r="E82" s="371">
        <v>43554</v>
      </c>
      <c r="F82" s="370">
        <v>1</v>
      </c>
      <c r="G82" s="306"/>
    </row>
    <row r="83" spans="1:7" s="157" customFormat="1" ht="27.6" hidden="1" customHeight="1">
      <c r="A83" s="368" t="s">
        <v>161</v>
      </c>
      <c r="B83" s="368" t="s">
        <v>1267</v>
      </c>
      <c r="C83" s="368" t="s">
        <v>2262</v>
      </c>
      <c r="D83" s="368" t="s">
        <v>2263</v>
      </c>
      <c r="E83" s="371">
        <v>43532</v>
      </c>
      <c r="F83" s="370">
        <v>1</v>
      </c>
      <c r="G83" s="306"/>
    </row>
    <row r="84" spans="1:7" s="157" customFormat="1" ht="27.6" hidden="1" customHeight="1">
      <c r="A84" s="368" t="s">
        <v>162</v>
      </c>
      <c r="B84" s="368" t="s">
        <v>1184</v>
      </c>
      <c r="C84" s="368" t="s">
        <v>2264</v>
      </c>
      <c r="D84" s="368" t="s">
        <v>2265</v>
      </c>
      <c r="E84" s="371">
        <v>43533</v>
      </c>
      <c r="F84" s="370">
        <v>1</v>
      </c>
      <c r="G84" s="306"/>
    </row>
    <row r="85" spans="1:7" s="157" customFormat="1" ht="27.6" hidden="1" customHeight="1">
      <c r="A85" s="368" t="s">
        <v>1268</v>
      </c>
      <c r="B85" s="368" t="s">
        <v>1267</v>
      </c>
      <c r="C85" s="368" t="s">
        <v>2266</v>
      </c>
      <c r="D85" s="368" t="s">
        <v>2263</v>
      </c>
      <c r="E85" s="371">
        <v>43549</v>
      </c>
      <c r="F85" s="370">
        <v>1</v>
      </c>
      <c r="G85" s="306"/>
    </row>
    <row r="86" spans="1:7" s="157" customFormat="1" ht="27.6" hidden="1" customHeight="1">
      <c r="A86" s="368" t="s">
        <v>1269</v>
      </c>
      <c r="B86" s="368" t="s">
        <v>2267</v>
      </c>
      <c r="C86" s="368" t="s">
        <v>2268</v>
      </c>
      <c r="D86" s="368" t="s">
        <v>2269</v>
      </c>
      <c r="E86" s="371">
        <v>43540</v>
      </c>
      <c r="F86" s="370">
        <v>2</v>
      </c>
      <c r="G86" s="306"/>
    </row>
    <row r="87" spans="1:7" s="157" customFormat="1" ht="27.6" hidden="1" customHeight="1">
      <c r="A87" s="368" t="s">
        <v>163</v>
      </c>
      <c r="B87" s="368" t="s">
        <v>2143</v>
      </c>
      <c r="C87" s="368" t="s">
        <v>2270</v>
      </c>
      <c r="D87" s="368" t="s">
        <v>2132</v>
      </c>
      <c r="E87" s="371">
        <v>43541</v>
      </c>
      <c r="F87" s="370">
        <v>2</v>
      </c>
      <c r="G87" s="306"/>
    </row>
    <row r="88" spans="1:7" s="157" customFormat="1" ht="27.6" hidden="1" customHeight="1">
      <c r="A88" s="368" t="s">
        <v>164</v>
      </c>
      <c r="B88" s="368" t="s">
        <v>1179</v>
      </c>
      <c r="C88" s="368" t="s">
        <v>2271</v>
      </c>
      <c r="D88" s="368" t="s">
        <v>2272</v>
      </c>
      <c r="E88" s="371">
        <v>43543</v>
      </c>
      <c r="F88" s="370">
        <v>1</v>
      </c>
      <c r="G88" s="306"/>
    </row>
    <row r="89" spans="1:7" s="157" customFormat="1" ht="27.6" hidden="1" customHeight="1">
      <c r="A89" s="368" t="s">
        <v>165</v>
      </c>
      <c r="B89" s="368" t="s">
        <v>1267</v>
      </c>
      <c r="C89" s="368" t="s">
        <v>2273</v>
      </c>
      <c r="D89" s="368" t="s">
        <v>2274</v>
      </c>
      <c r="E89" s="371">
        <v>43559</v>
      </c>
      <c r="F89" s="370">
        <v>1</v>
      </c>
      <c r="G89" s="306"/>
    </row>
    <row r="90" spans="1:7" s="157" customFormat="1" ht="27.6" hidden="1" customHeight="1">
      <c r="A90" s="368" t="s">
        <v>166</v>
      </c>
      <c r="B90" s="368" t="s">
        <v>1267</v>
      </c>
      <c r="C90" s="368" t="s">
        <v>2275</v>
      </c>
      <c r="D90" s="368" t="s">
        <v>2274</v>
      </c>
      <c r="E90" s="371">
        <v>43573</v>
      </c>
      <c r="F90" s="370">
        <v>1</v>
      </c>
      <c r="G90" s="306"/>
    </row>
    <row r="91" spans="1:7" s="157" customFormat="1" ht="27.6" hidden="1" customHeight="1">
      <c r="A91" s="368" t="s">
        <v>167</v>
      </c>
      <c r="B91" s="368" t="s">
        <v>2276</v>
      </c>
      <c r="C91" s="368" t="s">
        <v>2277</v>
      </c>
      <c r="D91" s="368" t="s">
        <v>2278</v>
      </c>
      <c r="E91" s="371">
        <v>43554</v>
      </c>
      <c r="F91" s="370">
        <v>1</v>
      </c>
      <c r="G91" s="306"/>
    </row>
    <row r="92" spans="1:7" s="157" customFormat="1" ht="27.6" hidden="1" customHeight="1">
      <c r="A92" s="368" t="s">
        <v>168</v>
      </c>
      <c r="B92" s="368" t="s">
        <v>2120</v>
      </c>
      <c r="C92" s="368" t="s">
        <v>2279</v>
      </c>
      <c r="D92" s="368" t="s">
        <v>2280</v>
      </c>
      <c r="E92" s="371">
        <v>43621</v>
      </c>
      <c r="F92" s="370">
        <v>1</v>
      </c>
      <c r="G92" s="306"/>
    </row>
    <row r="93" spans="1:7" s="157" customFormat="1" ht="27.6" hidden="1" customHeight="1">
      <c r="A93" s="368" t="s">
        <v>1270</v>
      </c>
      <c r="B93" s="368" t="s">
        <v>2114</v>
      </c>
      <c r="C93" s="368" t="s">
        <v>2281</v>
      </c>
      <c r="D93" s="368" t="s">
        <v>2137</v>
      </c>
      <c r="E93" s="371">
        <v>43573</v>
      </c>
      <c r="F93" s="370">
        <v>1</v>
      </c>
      <c r="G93" s="306"/>
    </row>
    <row r="94" spans="1:7" s="157" customFormat="1" ht="27.6" hidden="1" customHeight="1">
      <c r="A94" s="368" t="s">
        <v>1271</v>
      </c>
      <c r="B94" s="368" t="s">
        <v>2282</v>
      </c>
      <c r="C94" s="368" t="s">
        <v>2283</v>
      </c>
      <c r="D94" s="368" t="s">
        <v>2284</v>
      </c>
      <c r="E94" s="371">
        <v>43680</v>
      </c>
      <c r="F94" s="370">
        <v>2</v>
      </c>
      <c r="G94" s="306"/>
    </row>
    <row r="95" spans="1:7" s="157" customFormat="1" ht="27.6" hidden="1" customHeight="1">
      <c r="A95" s="368" t="s">
        <v>1272</v>
      </c>
      <c r="B95" s="368" t="s">
        <v>2118</v>
      </c>
      <c r="C95" s="368" t="s">
        <v>2285</v>
      </c>
      <c r="D95" s="368" t="s">
        <v>2119</v>
      </c>
      <c r="E95" s="371">
        <v>43596</v>
      </c>
      <c r="F95" s="370">
        <v>2</v>
      </c>
      <c r="G95" s="306"/>
    </row>
    <row r="96" spans="1:7" s="157" customFormat="1" ht="27.6" hidden="1" customHeight="1">
      <c r="A96" s="368" t="s">
        <v>1273</v>
      </c>
      <c r="B96" s="368" t="s">
        <v>2286</v>
      </c>
      <c r="C96" s="368" t="s">
        <v>2287</v>
      </c>
      <c r="D96" s="368" t="s">
        <v>2288</v>
      </c>
      <c r="E96" s="371">
        <v>43616</v>
      </c>
      <c r="F96" s="370">
        <v>1</v>
      </c>
      <c r="G96" s="306"/>
    </row>
    <row r="97" spans="1:7" s="157" customFormat="1" ht="27.6" hidden="1" customHeight="1">
      <c r="A97" s="368" t="s">
        <v>1274</v>
      </c>
      <c r="B97" s="368" t="s">
        <v>1275</v>
      </c>
      <c r="C97" s="368" t="s">
        <v>2289</v>
      </c>
      <c r="D97" s="368" t="s">
        <v>1276</v>
      </c>
      <c r="E97" s="371">
        <v>43602</v>
      </c>
      <c r="F97" s="370">
        <v>1</v>
      </c>
      <c r="G97" s="306"/>
    </row>
    <row r="98" spans="1:7" s="157" customFormat="1" ht="27.6" hidden="1" customHeight="1">
      <c r="A98" s="368" t="s">
        <v>1277</v>
      </c>
      <c r="B98" s="368" t="s">
        <v>2107</v>
      </c>
      <c r="C98" s="368" t="s">
        <v>2290</v>
      </c>
      <c r="D98" s="368" t="s">
        <v>2291</v>
      </c>
      <c r="E98" s="371">
        <v>43603</v>
      </c>
      <c r="F98" s="370">
        <v>2</v>
      </c>
      <c r="G98" s="306"/>
    </row>
    <row r="99" spans="1:7" s="157" customFormat="1" ht="27.6" hidden="1" customHeight="1">
      <c r="A99" s="368" t="s">
        <v>1278</v>
      </c>
      <c r="B99" s="368" t="s">
        <v>2292</v>
      </c>
      <c r="C99" s="368" t="s">
        <v>2293</v>
      </c>
      <c r="D99" s="368" t="s">
        <v>2126</v>
      </c>
      <c r="E99" s="371">
        <v>43631</v>
      </c>
      <c r="F99" s="370">
        <v>2</v>
      </c>
      <c r="G99" s="306"/>
    </row>
    <row r="100" spans="1:7" s="157" customFormat="1" ht="27.6" hidden="1" customHeight="1">
      <c r="A100" s="368" t="s">
        <v>169</v>
      </c>
      <c r="B100" s="368" t="s">
        <v>1267</v>
      </c>
      <c r="C100" s="368" t="s">
        <v>2294</v>
      </c>
      <c r="D100" s="368" t="s">
        <v>2295</v>
      </c>
      <c r="E100" s="371">
        <v>43602</v>
      </c>
      <c r="F100" s="370">
        <v>1</v>
      </c>
      <c r="G100" s="306"/>
    </row>
    <row r="101" spans="1:7" s="157" customFormat="1" ht="27.6" hidden="1" customHeight="1">
      <c r="A101" s="368" t="s">
        <v>1279</v>
      </c>
      <c r="B101" s="368" t="s">
        <v>1265</v>
      </c>
      <c r="C101" s="368" t="s">
        <v>2296</v>
      </c>
      <c r="D101" s="368" t="s">
        <v>2297</v>
      </c>
      <c r="E101" s="371">
        <v>43645</v>
      </c>
      <c r="F101" s="370">
        <v>1</v>
      </c>
      <c r="G101" s="306"/>
    </row>
    <row r="102" spans="1:7" s="157" customFormat="1" ht="27.6" hidden="1" customHeight="1">
      <c r="A102" s="368" t="s">
        <v>1280</v>
      </c>
      <c r="B102" s="368" t="s">
        <v>2114</v>
      </c>
      <c r="C102" s="368" t="s">
        <v>2298</v>
      </c>
      <c r="D102" s="368" t="s">
        <v>2123</v>
      </c>
      <c r="E102" s="371">
        <v>43601</v>
      </c>
      <c r="F102" s="370">
        <v>1</v>
      </c>
      <c r="G102" s="306"/>
    </row>
    <row r="103" spans="1:7" s="157" customFormat="1" ht="27.6" hidden="1" customHeight="1">
      <c r="A103" s="368" t="s">
        <v>1281</v>
      </c>
      <c r="B103" s="368" t="s">
        <v>1282</v>
      </c>
      <c r="C103" s="368" t="s">
        <v>2299</v>
      </c>
      <c r="D103" s="368" t="s">
        <v>2300</v>
      </c>
      <c r="E103" s="371">
        <v>43609</v>
      </c>
      <c r="F103" s="370">
        <v>1</v>
      </c>
      <c r="G103" s="306"/>
    </row>
    <row r="104" spans="1:7" s="157" customFormat="1" ht="27.6" hidden="1" customHeight="1">
      <c r="A104" s="368" t="s">
        <v>1283</v>
      </c>
      <c r="B104" s="368" t="s">
        <v>2301</v>
      </c>
      <c r="C104" s="368" t="s">
        <v>2302</v>
      </c>
      <c r="D104" s="368" t="s">
        <v>2303</v>
      </c>
      <c r="E104" s="371">
        <v>43608</v>
      </c>
      <c r="F104" s="370">
        <v>1</v>
      </c>
      <c r="G104" s="306"/>
    </row>
    <row r="105" spans="1:7" s="157" customFormat="1" ht="27.6" hidden="1" customHeight="1">
      <c r="A105" s="368" t="s">
        <v>1284</v>
      </c>
      <c r="B105" s="368" t="s">
        <v>2304</v>
      </c>
      <c r="C105" s="368" t="s">
        <v>2305</v>
      </c>
      <c r="D105" s="368" t="s">
        <v>2106</v>
      </c>
      <c r="E105" s="371">
        <v>43600</v>
      </c>
      <c r="F105" s="370">
        <v>1</v>
      </c>
      <c r="G105" s="306"/>
    </row>
    <row r="106" spans="1:7" s="157" customFormat="1" ht="27.6" hidden="1" customHeight="1">
      <c r="A106" s="368" t="s">
        <v>1285</v>
      </c>
      <c r="B106" s="368" t="s">
        <v>2121</v>
      </c>
      <c r="C106" s="368" t="s">
        <v>2306</v>
      </c>
      <c r="D106" s="368" t="s">
        <v>2307</v>
      </c>
      <c r="E106" s="371">
        <v>43645</v>
      </c>
      <c r="F106" s="370">
        <v>2</v>
      </c>
      <c r="G106" s="306"/>
    </row>
    <row r="107" spans="1:7" s="157" customFormat="1" ht="27.6" hidden="1" customHeight="1">
      <c r="A107" s="368" t="s">
        <v>1286</v>
      </c>
      <c r="B107" s="368" t="s">
        <v>1287</v>
      </c>
      <c r="C107" s="368" t="s">
        <v>2308</v>
      </c>
      <c r="D107" s="368" t="s">
        <v>2309</v>
      </c>
      <c r="E107" s="369">
        <v>43708</v>
      </c>
      <c r="F107" s="370">
        <v>2</v>
      </c>
      <c r="G107" s="306"/>
    </row>
    <row r="108" spans="1:7" s="157" customFormat="1" ht="27.6" hidden="1" customHeight="1">
      <c r="A108" s="368" t="s">
        <v>170</v>
      </c>
      <c r="B108" s="368" t="s">
        <v>1288</v>
      </c>
      <c r="C108" s="368" t="s">
        <v>2310</v>
      </c>
      <c r="D108" s="368" t="s">
        <v>2311</v>
      </c>
      <c r="E108" s="371">
        <v>43622</v>
      </c>
      <c r="F108" s="370">
        <v>1</v>
      </c>
      <c r="G108" s="306"/>
    </row>
    <row r="109" spans="1:7" s="157" customFormat="1" ht="27.6" hidden="1" customHeight="1">
      <c r="A109" s="368" t="s">
        <v>171</v>
      </c>
      <c r="B109" s="368" t="s">
        <v>1267</v>
      </c>
      <c r="C109" s="368" t="s">
        <v>2312</v>
      </c>
      <c r="D109" s="368" t="s">
        <v>2263</v>
      </c>
      <c r="E109" s="369">
        <v>43616</v>
      </c>
      <c r="F109" s="370">
        <v>1</v>
      </c>
      <c r="G109" s="306"/>
    </row>
    <row r="110" spans="1:7" s="157" customFormat="1" ht="27.6" hidden="1" customHeight="1">
      <c r="A110" s="368" t="s">
        <v>172</v>
      </c>
      <c r="B110" s="368" t="s">
        <v>2191</v>
      </c>
      <c r="C110" s="368" t="s">
        <v>2313</v>
      </c>
      <c r="D110" s="368" t="s">
        <v>2193</v>
      </c>
      <c r="E110" s="371">
        <v>43645</v>
      </c>
      <c r="F110" s="370">
        <v>2</v>
      </c>
      <c r="G110" s="306"/>
    </row>
    <row r="111" spans="1:7" s="157" customFormat="1" ht="27.6" hidden="1" customHeight="1">
      <c r="A111" s="368" t="s">
        <v>1289</v>
      </c>
      <c r="B111" s="368" t="s">
        <v>1290</v>
      </c>
      <c r="C111" s="368" t="s">
        <v>2314</v>
      </c>
      <c r="D111" s="368" t="s">
        <v>1192</v>
      </c>
      <c r="E111" s="371">
        <v>43623</v>
      </c>
      <c r="F111" s="370">
        <v>1</v>
      </c>
      <c r="G111" s="306"/>
    </row>
    <row r="112" spans="1:7" s="157" customFormat="1" ht="27.6" hidden="1" customHeight="1">
      <c r="A112" s="368" t="s">
        <v>1291</v>
      </c>
      <c r="B112" s="368" t="s">
        <v>1267</v>
      </c>
      <c r="C112" s="368" t="s">
        <v>2315</v>
      </c>
      <c r="D112" s="368" t="s">
        <v>2263</v>
      </c>
      <c r="E112" s="371">
        <v>43630</v>
      </c>
      <c r="F112" s="370">
        <v>1</v>
      </c>
      <c r="G112" s="306"/>
    </row>
    <row r="113" spans="1:7" s="157" customFormat="1" ht="27.6" hidden="1" customHeight="1">
      <c r="A113" s="368" t="s">
        <v>1292</v>
      </c>
      <c r="B113" s="368" t="s">
        <v>2116</v>
      </c>
      <c r="C113" s="368" t="s">
        <v>2316</v>
      </c>
      <c r="D113" s="368" t="s">
        <v>2317</v>
      </c>
      <c r="E113" s="371">
        <v>43641</v>
      </c>
      <c r="F113" s="370">
        <v>1</v>
      </c>
      <c r="G113" s="306"/>
    </row>
    <row r="114" spans="1:7" s="157" customFormat="1" ht="27.6" hidden="1" customHeight="1">
      <c r="A114" s="368" t="s">
        <v>1293</v>
      </c>
      <c r="B114" s="368" t="s">
        <v>1179</v>
      </c>
      <c r="C114" s="368" t="s">
        <v>2318</v>
      </c>
      <c r="D114" s="368" t="s">
        <v>2319</v>
      </c>
      <c r="E114" s="371">
        <v>43631</v>
      </c>
      <c r="F114" s="370">
        <v>1</v>
      </c>
      <c r="G114" s="306"/>
    </row>
    <row r="115" spans="1:7" s="157" customFormat="1" ht="27.6" hidden="1" customHeight="1">
      <c r="A115" s="368" t="s">
        <v>1294</v>
      </c>
      <c r="B115" s="368" t="s">
        <v>2320</v>
      </c>
      <c r="C115" s="368" t="s">
        <v>2321</v>
      </c>
      <c r="D115" s="368" t="s">
        <v>2322</v>
      </c>
      <c r="E115" s="371">
        <v>43651</v>
      </c>
      <c r="F115" s="370">
        <v>1</v>
      </c>
      <c r="G115" s="306"/>
    </row>
    <row r="116" spans="1:7" s="157" customFormat="1" ht="27.6" hidden="1" customHeight="1">
      <c r="A116" s="368" t="s">
        <v>1295</v>
      </c>
      <c r="B116" s="368" t="s">
        <v>2323</v>
      </c>
      <c r="C116" s="368" t="s">
        <v>1296</v>
      </c>
      <c r="D116" s="368" t="s">
        <v>2105</v>
      </c>
      <c r="E116" s="371">
        <v>43636</v>
      </c>
      <c r="F116" s="370">
        <v>1</v>
      </c>
      <c r="G116" s="306"/>
    </row>
    <row r="117" spans="1:7" s="157" customFormat="1" ht="27.6" hidden="1" customHeight="1">
      <c r="A117" s="368" t="s">
        <v>1297</v>
      </c>
      <c r="B117" s="368" t="s">
        <v>2118</v>
      </c>
      <c r="C117" s="368" t="s">
        <v>2324</v>
      </c>
      <c r="D117" s="368" t="s">
        <v>2119</v>
      </c>
      <c r="E117" s="371">
        <v>43652</v>
      </c>
      <c r="F117" s="370">
        <v>2</v>
      </c>
      <c r="G117" s="306"/>
    </row>
    <row r="118" spans="1:7" s="157" customFormat="1" ht="27.6" hidden="1" customHeight="1">
      <c r="A118" s="368" t="s">
        <v>1298</v>
      </c>
      <c r="B118" s="368" t="s">
        <v>2120</v>
      </c>
      <c r="C118" s="368" t="s">
        <v>2325</v>
      </c>
      <c r="D118" s="368" t="s">
        <v>2140</v>
      </c>
      <c r="E118" s="371">
        <v>43639</v>
      </c>
      <c r="F118" s="370">
        <v>3</v>
      </c>
      <c r="G118" s="306"/>
    </row>
    <row r="119" spans="1:7" s="157" customFormat="1" ht="27.6" hidden="1" customHeight="1">
      <c r="A119" s="368" t="s">
        <v>1299</v>
      </c>
      <c r="B119" s="368" t="s">
        <v>1300</v>
      </c>
      <c r="C119" s="368" t="s">
        <v>1301</v>
      </c>
      <c r="D119" s="368" t="s">
        <v>1302</v>
      </c>
      <c r="E119" s="371">
        <v>43644</v>
      </c>
      <c r="F119" s="370">
        <v>1</v>
      </c>
      <c r="G119" s="306"/>
    </row>
    <row r="120" spans="1:7" s="157" customFormat="1" ht="27.6" hidden="1" customHeight="1">
      <c r="A120" s="368" t="s">
        <v>1303</v>
      </c>
      <c r="B120" s="368" t="s">
        <v>1267</v>
      </c>
      <c r="C120" s="368" t="s">
        <v>2326</v>
      </c>
      <c r="D120" s="368" t="s">
        <v>2263</v>
      </c>
      <c r="E120" s="371">
        <v>43643</v>
      </c>
      <c r="F120" s="370">
        <v>1</v>
      </c>
      <c r="G120" s="306"/>
    </row>
    <row r="121" spans="1:7" s="157" customFormat="1" ht="27.6" hidden="1" customHeight="1">
      <c r="A121" s="368" t="s">
        <v>1304</v>
      </c>
      <c r="B121" s="368" t="s">
        <v>1305</v>
      </c>
      <c r="C121" s="368" t="s">
        <v>2327</v>
      </c>
      <c r="D121" s="368" t="s">
        <v>2328</v>
      </c>
      <c r="E121" s="371">
        <v>43642</v>
      </c>
      <c r="F121" s="370">
        <v>1</v>
      </c>
      <c r="G121" s="306"/>
    </row>
    <row r="122" spans="1:7" s="157" customFormat="1" ht="27.6" hidden="1" customHeight="1">
      <c r="A122" s="368" t="s">
        <v>1306</v>
      </c>
      <c r="B122" s="368" t="s">
        <v>1174</v>
      </c>
      <c r="C122" s="368" t="s">
        <v>2329</v>
      </c>
      <c r="D122" s="368" t="s">
        <v>2330</v>
      </c>
      <c r="E122" s="371">
        <v>43673</v>
      </c>
      <c r="F122" s="370">
        <v>1</v>
      </c>
      <c r="G122" s="306"/>
    </row>
    <row r="123" spans="1:7" s="157" customFormat="1" ht="27.6" hidden="1" customHeight="1">
      <c r="A123" s="368" t="s">
        <v>1307</v>
      </c>
      <c r="B123" s="368" t="s">
        <v>2331</v>
      </c>
      <c r="C123" s="368" t="s">
        <v>2332</v>
      </c>
      <c r="D123" s="368" t="s">
        <v>2236</v>
      </c>
      <c r="E123" s="371">
        <v>43719</v>
      </c>
      <c r="F123" s="370">
        <v>1</v>
      </c>
      <c r="G123" s="306"/>
    </row>
    <row r="124" spans="1:7" s="157" customFormat="1" ht="27.6" hidden="1" customHeight="1">
      <c r="A124" s="368" t="s">
        <v>1308</v>
      </c>
      <c r="B124" s="368" t="s">
        <v>2333</v>
      </c>
      <c r="C124" s="368" t="s">
        <v>2334</v>
      </c>
      <c r="D124" s="368" t="s">
        <v>2124</v>
      </c>
      <c r="E124" s="371">
        <v>43659</v>
      </c>
      <c r="F124" s="370">
        <v>2</v>
      </c>
      <c r="G124" s="306"/>
    </row>
    <row r="125" spans="1:7" s="157" customFormat="1" ht="27.6" hidden="1" customHeight="1">
      <c r="A125" s="368" t="s">
        <v>1309</v>
      </c>
      <c r="B125" s="368" t="s">
        <v>2114</v>
      </c>
      <c r="C125" s="368" t="s">
        <v>2335</v>
      </c>
      <c r="D125" s="368" t="s">
        <v>2137</v>
      </c>
      <c r="E125" s="371">
        <v>43664</v>
      </c>
      <c r="F125" s="370">
        <v>1</v>
      </c>
      <c r="G125" s="306"/>
    </row>
    <row r="126" spans="1:7" s="157" customFormat="1" ht="27.6" hidden="1" customHeight="1">
      <c r="A126" s="368" t="s">
        <v>1310</v>
      </c>
      <c r="B126" s="368" t="s">
        <v>2336</v>
      </c>
      <c r="C126" s="368" t="s">
        <v>2337</v>
      </c>
      <c r="D126" s="368" t="s">
        <v>2338</v>
      </c>
      <c r="E126" s="371">
        <v>43676</v>
      </c>
      <c r="F126" s="370">
        <v>1</v>
      </c>
      <c r="G126" s="306"/>
    </row>
    <row r="127" spans="1:7" s="157" customFormat="1" ht="27.6" hidden="1" customHeight="1">
      <c r="A127" s="368" t="s">
        <v>1311</v>
      </c>
      <c r="B127" s="368" t="s">
        <v>1267</v>
      </c>
      <c r="C127" s="368" t="s">
        <v>2339</v>
      </c>
      <c r="D127" s="368" t="s">
        <v>2263</v>
      </c>
      <c r="E127" s="371">
        <v>43665</v>
      </c>
      <c r="F127" s="370">
        <v>1</v>
      </c>
      <c r="G127" s="306"/>
    </row>
    <row r="128" spans="1:7" s="157" customFormat="1" ht="27.6" hidden="1" customHeight="1">
      <c r="A128" s="368" t="s">
        <v>1312</v>
      </c>
      <c r="B128" s="368" t="s">
        <v>1313</v>
      </c>
      <c r="C128" s="368" t="s">
        <v>2340</v>
      </c>
      <c r="D128" s="368" t="s">
        <v>2341</v>
      </c>
      <c r="E128" s="371">
        <v>43680</v>
      </c>
      <c r="F128" s="370">
        <v>2</v>
      </c>
      <c r="G128" s="306"/>
    </row>
    <row r="129" spans="1:7" s="157" customFormat="1" ht="27.6" hidden="1" customHeight="1">
      <c r="A129" s="368" t="s">
        <v>1314</v>
      </c>
      <c r="B129" s="368" t="s">
        <v>1315</v>
      </c>
      <c r="C129" s="368" t="s">
        <v>2342</v>
      </c>
      <c r="D129" s="368" t="s">
        <v>1316</v>
      </c>
      <c r="E129" s="371">
        <v>43680</v>
      </c>
      <c r="F129" s="370">
        <v>1</v>
      </c>
      <c r="G129" s="306"/>
    </row>
    <row r="130" spans="1:7" s="157" customFormat="1" ht="27.6" hidden="1" customHeight="1">
      <c r="A130" s="368" t="s">
        <v>1317</v>
      </c>
      <c r="B130" s="368" t="s">
        <v>1318</v>
      </c>
      <c r="C130" s="368" t="s">
        <v>1319</v>
      </c>
      <c r="D130" s="368" t="s">
        <v>1320</v>
      </c>
      <c r="E130" s="371">
        <v>43757</v>
      </c>
      <c r="F130" s="370">
        <v>2</v>
      </c>
      <c r="G130" s="306"/>
    </row>
    <row r="131" spans="1:7" s="157" customFormat="1" ht="27.6" hidden="1" customHeight="1">
      <c r="A131" s="368" t="s">
        <v>1321</v>
      </c>
      <c r="B131" s="368" t="s">
        <v>1318</v>
      </c>
      <c r="C131" s="368" t="s">
        <v>1319</v>
      </c>
      <c r="D131" s="368" t="s">
        <v>1322</v>
      </c>
      <c r="E131" s="371">
        <v>43799</v>
      </c>
      <c r="F131" s="370">
        <v>2</v>
      </c>
      <c r="G131" s="306"/>
    </row>
    <row r="132" spans="1:7" s="157" customFormat="1" ht="27.6" hidden="1" customHeight="1">
      <c r="A132" s="368" t="s">
        <v>1323</v>
      </c>
      <c r="B132" s="368" t="s">
        <v>2107</v>
      </c>
      <c r="C132" s="368" t="s">
        <v>2343</v>
      </c>
      <c r="D132" s="368" t="s">
        <v>2344</v>
      </c>
      <c r="E132" s="371">
        <v>43680</v>
      </c>
      <c r="F132" s="370">
        <v>2</v>
      </c>
      <c r="G132" s="306"/>
    </row>
    <row r="133" spans="1:7" s="157" customFormat="1" ht="27.6" hidden="1" customHeight="1">
      <c r="A133" s="368" t="s">
        <v>1324</v>
      </c>
      <c r="B133" s="368" t="s">
        <v>2345</v>
      </c>
      <c r="C133" s="368" t="s">
        <v>2346</v>
      </c>
      <c r="D133" s="368" t="s">
        <v>2347</v>
      </c>
      <c r="E133" s="371">
        <v>43779</v>
      </c>
      <c r="F133" s="370">
        <v>2</v>
      </c>
      <c r="G133" s="306"/>
    </row>
    <row r="134" spans="1:7" s="157" customFormat="1" ht="27.6" hidden="1" customHeight="1">
      <c r="A134" s="368" t="s">
        <v>1325</v>
      </c>
      <c r="B134" s="368" t="s">
        <v>2267</v>
      </c>
      <c r="C134" s="368" t="s">
        <v>2348</v>
      </c>
      <c r="D134" s="368" t="s">
        <v>2349</v>
      </c>
      <c r="E134" s="371">
        <v>43687</v>
      </c>
      <c r="F134" s="370">
        <v>2</v>
      </c>
      <c r="G134" s="306"/>
    </row>
    <row r="135" spans="1:7" s="157" customFormat="1" ht="27.6" hidden="1" customHeight="1">
      <c r="A135" s="368" t="s">
        <v>1326</v>
      </c>
      <c r="B135" s="368" t="s">
        <v>2237</v>
      </c>
      <c r="C135" s="368" t="s">
        <v>2350</v>
      </c>
      <c r="D135" s="368" t="s">
        <v>2351</v>
      </c>
      <c r="E135" s="371">
        <v>43686</v>
      </c>
      <c r="F135" s="370">
        <v>1</v>
      </c>
      <c r="G135" s="306"/>
    </row>
    <row r="136" spans="1:7" s="157" customFormat="1" ht="27.6" hidden="1" customHeight="1">
      <c r="A136" s="368" t="s">
        <v>1327</v>
      </c>
      <c r="B136" s="368" t="s">
        <v>2127</v>
      </c>
      <c r="C136" s="368" t="s">
        <v>2128</v>
      </c>
      <c r="D136" s="368" t="s">
        <v>2129</v>
      </c>
      <c r="E136" s="371">
        <v>43685</v>
      </c>
      <c r="F136" s="370">
        <v>1</v>
      </c>
      <c r="G136" s="306"/>
    </row>
    <row r="137" spans="1:7" s="157" customFormat="1" ht="27.6" hidden="1" customHeight="1">
      <c r="A137" s="368" t="s">
        <v>1328</v>
      </c>
      <c r="B137" s="368" t="s">
        <v>2352</v>
      </c>
      <c r="C137" s="368" t="s">
        <v>2353</v>
      </c>
      <c r="D137" s="368" t="s">
        <v>2354</v>
      </c>
      <c r="E137" s="369">
        <v>43711</v>
      </c>
      <c r="F137" s="370">
        <v>1</v>
      </c>
      <c r="G137" s="306"/>
    </row>
    <row r="138" spans="1:7" s="157" customFormat="1" ht="27.6" hidden="1" customHeight="1">
      <c r="A138" s="368" t="s">
        <v>1329</v>
      </c>
      <c r="B138" s="368" t="s">
        <v>1288</v>
      </c>
      <c r="C138" s="368" t="s">
        <v>2355</v>
      </c>
      <c r="D138" s="368" t="s">
        <v>2311</v>
      </c>
      <c r="E138" s="371">
        <v>43699</v>
      </c>
      <c r="F138" s="370">
        <v>1</v>
      </c>
      <c r="G138" s="306"/>
    </row>
    <row r="139" spans="1:7" s="157" customFormat="1" ht="27.6" hidden="1" customHeight="1">
      <c r="A139" s="368" t="s">
        <v>1330</v>
      </c>
      <c r="B139" s="368" t="s">
        <v>2107</v>
      </c>
      <c r="C139" s="368" t="s">
        <v>2356</v>
      </c>
      <c r="D139" s="368" t="s">
        <v>2357</v>
      </c>
      <c r="E139" s="371">
        <v>43695</v>
      </c>
      <c r="F139" s="370">
        <v>2</v>
      </c>
      <c r="G139" s="306"/>
    </row>
    <row r="140" spans="1:7" s="157" customFormat="1" ht="27.6" hidden="1" customHeight="1">
      <c r="A140" s="368" t="s">
        <v>1331</v>
      </c>
      <c r="B140" s="368" t="s">
        <v>1332</v>
      </c>
      <c r="C140" s="368" t="s">
        <v>2358</v>
      </c>
      <c r="D140" s="368" t="s">
        <v>1333</v>
      </c>
      <c r="E140" s="371">
        <v>43701</v>
      </c>
      <c r="F140" s="370">
        <v>1</v>
      </c>
      <c r="G140" s="306"/>
    </row>
    <row r="141" spans="1:7" s="157" customFormat="1" ht="27.6" hidden="1" customHeight="1">
      <c r="A141" s="368" t="s">
        <v>1334</v>
      </c>
      <c r="B141" s="368" t="s">
        <v>2114</v>
      </c>
      <c r="C141" s="368" t="s">
        <v>2359</v>
      </c>
      <c r="D141" s="368" t="s">
        <v>2123</v>
      </c>
      <c r="E141" s="371">
        <v>43692</v>
      </c>
      <c r="F141" s="370">
        <v>1</v>
      </c>
      <c r="G141" s="306"/>
    </row>
    <row r="142" spans="1:7" s="157" customFormat="1" ht="27.6" hidden="1" customHeight="1">
      <c r="A142" s="368" t="s">
        <v>1335</v>
      </c>
      <c r="B142" s="368" t="s">
        <v>1282</v>
      </c>
      <c r="C142" s="368" t="s">
        <v>2360</v>
      </c>
      <c r="D142" s="368" t="s">
        <v>2300</v>
      </c>
      <c r="E142" s="371">
        <v>43706</v>
      </c>
      <c r="F142" s="370">
        <v>1</v>
      </c>
      <c r="G142" s="306"/>
    </row>
    <row r="143" spans="1:7" s="157" customFormat="1" ht="27.6" hidden="1" customHeight="1">
      <c r="A143" s="368" t="s">
        <v>1336</v>
      </c>
      <c r="B143" s="368" t="s">
        <v>2118</v>
      </c>
      <c r="C143" s="368" t="s">
        <v>2361</v>
      </c>
      <c r="D143" s="368" t="s">
        <v>2119</v>
      </c>
      <c r="E143" s="369">
        <v>43729</v>
      </c>
      <c r="F143" s="370">
        <v>2</v>
      </c>
      <c r="G143" s="306"/>
    </row>
    <row r="144" spans="1:7" s="157" customFormat="1" ht="27.6" hidden="1" customHeight="1">
      <c r="A144" s="368" t="s">
        <v>1337</v>
      </c>
      <c r="B144" s="368" t="s">
        <v>2362</v>
      </c>
      <c r="C144" s="368" t="s">
        <v>2363</v>
      </c>
      <c r="D144" s="368" t="s">
        <v>1338</v>
      </c>
      <c r="E144" s="369">
        <v>43697</v>
      </c>
      <c r="F144" s="370">
        <v>1</v>
      </c>
      <c r="G144" s="306"/>
    </row>
    <row r="145" spans="1:7" s="157" customFormat="1" ht="27.6" hidden="1" customHeight="1">
      <c r="A145" s="368" t="s">
        <v>1339</v>
      </c>
      <c r="B145" s="368" t="s">
        <v>2130</v>
      </c>
      <c r="C145" s="368" t="s">
        <v>2364</v>
      </c>
      <c r="D145" s="368" t="s">
        <v>2322</v>
      </c>
      <c r="E145" s="371">
        <v>43742</v>
      </c>
      <c r="F145" s="370">
        <v>1</v>
      </c>
      <c r="G145" s="306"/>
    </row>
    <row r="146" spans="1:7" s="157" customFormat="1" ht="27.6" hidden="1" customHeight="1">
      <c r="A146" s="368" t="s">
        <v>1340</v>
      </c>
      <c r="B146" s="368" t="s">
        <v>2143</v>
      </c>
      <c r="C146" s="368" t="s">
        <v>2365</v>
      </c>
      <c r="D146" s="368" t="s">
        <v>1341</v>
      </c>
      <c r="E146" s="369">
        <v>43709</v>
      </c>
      <c r="F146" s="370">
        <v>2</v>
      </c>
      <c r="G146" s="306"/>
    </row>
    <row r="147" spans="1:7" s="157" customFormat="1" ht="27.6" hidden="1" customHeight="1">
      <c r="A147" s="368" t="s">
        <v>1342</v>
      </c>
      <c r="B147" s="368" t="s">
        <v>2304</v>
      </c>
      <c r="C147" s="368" t="s">
        <v>2366</v>
      </c>
      <c r="D147" s="368" t="s">
        <v>2106</v>
      </c>
      <c r="E147" s="369">
        <v>43720</v>
      </c>
      <c r="F147" s="370">
        <v>1</v>
      </c>
      <c r="G147" s="306"/>
    </row>
    <row r="148" spans="1:7" s="157" customFormat="1" ht="27.6" hidden="1" customHeight="1">
      <c r="A148" s="368" t="s">
        <v>1343</v>
      </c>
      <c r="B148" s="368" t="s">
        <v>2367</v>
      </c>
      <c r="C148" s="368" t="s">
        <v>2368</v>
      </c>
      <c r="D148" s="368" t="s">
        <v>2126</v>
      </c>
      <c r="E148" s="371">
        <v>43744</v>
      </c>
      <c r="F148" s="370">
        <v>3</v>
      </c>
      <c r="G148" s="306"/>
    </row>
    <row r="149" spans="1:7" s="157" customFormat="1" ht="27.6" hidden="1" customHeight="1">
      <c r="A149" s="368" t="s">
        <v>1344</v>
      </c>
      <c r="B149" s="368" t="s">
        <v>1345</v>
      </c>
      <c r="C149" s="368" t="s">
        <v>1346</v>
      </c>
      <c r="D149" s="368" t="s">
        <v>2369</v>
      </c>
      <c r="E149" s="371">
        <v>43744</v>
      </c>
      <c r="F149" s="370">
        <v>1</v>
      </c>
      <c r="G149" s="306"/>
    </row>
    <row r="150" spans="1:7" s="157" customFormat="1" ht="27.6" hidden="1" customHeight="1">
      <c r="A150" s="368" t="s">
        <v>1347</v>
      </c>
      <c r="B150" s="368" t="s">
        <v>2370</v>
      </c>
      <c r="C150" s="368" t="s">
        <v>2371</v>
      </c>
      <c r="D150" s="368" t="s">
        <v>2370</v>
      </c>
      <c r="E150" s="371" t="s">
        <v>2372</v>
      </c>
      <c r="F150" s="370">
        <v>3</v>
      </c>
      <c r="G150" s="306"/>
    </row>
    <row r="151" spans="1:7" s="157" customFormat="1" ht="27.6" hidden="1" customHeight="1">
      <c r="A151" s="368" t="s">
        <v>1348</v>
      </c>
      <c r="B151" s="368" t="s">
        <v>2370</v>
      </c>
      <c r="C151" s="368" t="s">
        <v>2371</v>
      </c>
      <c r="D151" s="368" t="s">
        <v>2370</v>
      </c>
      <c r="E151" s="371" t="s">
        <v>2373</v>
      </c>
      <c r="F151" s="370">
        <v>3</v>
      </c>
      <c r="G151" s="306"/>
    </row>
    <row r="152" spans="1:7" s="157" customFormat="1" ht="27.6" hidden="1" customHeight="1">
      <c r="A152" s="368" t="s">
        <v>1349</v>
      </c>
      <c r="B152" s="368" t="s">
        <v>2370</v>
      </c>
      <c r="C152" s="368" t="s">
        <v>2371</v>
      </c>
      <c r="D152" s="368" t="s">
        <v>2370</v>
      </c>
      <c r="E152" s="371" t="s">
        <v>2374</v>
      </c>
      <c r="F152" s="370">
        <v>3</v>
      </c>
      <c r="G152" s="306"/>
    </row>
    <row r="153" spans="1:7" s="157" customFormat="1" ht="27.6" hidden="1" customHeight="1">
      <c r="A153" s="368" t="s">
        <v>1350</v>
      </c>
      <c r="B153" s="368" t="s">
        <v>2370</v>
      </c>
      <c r="C153" s="368" t="s">
        <v>2371</v>
      </c>
      <c r="D153" s="368" t="s">
        <v>2370</v>
      </c>
      <c r="E153" s="371" t="s">
        <v>2375</v>
      </c>
      <c r="F153" s="370">
        <v>3</v>
      </c>
      <c r="G153" s="306"/>
    </row>
    <row r="154" spans="1:7" s="157" customFormat="1" ht="27.6" hidden="1" customHeight="1">
      <c r="A154" s="368" t="s">
        <v>1351</v>
      </c>
      <c r="B154" s="368" t="s">
        <v>1182</v>
      </c>
      <c r="C154" s="368" t="s">
        <v>2376</v>
      </c>
      <c r="D154" s="368" t="s">
        <v>1352</v>
      </c>
      <c r="E154" s="371">
        <v>43728</v>
      </c>
      <c r="F154" s="370">
        <v>1</v>
      </c>
      <c r="G154" s="306"/>
    </row>
    <row r="155" spans="1:7" s="157" customFormat="1" ht="27.6" hidden="1" customHeight="1">
      <c r="A155" s="368" t="s">
        <v>1353</v>
      </c>
      <c r="B155" s="368" t="s">
        <v>1354</v>
      </c>
      <c r="C155" s="368" t="s">
        <v>2377</v>
      </c>
      <c r="D155" s="368" t="s">
        <v>2378</v>
      </c>
      <c r="E155" s="369">
        <v>43743</v>
      </c>
      <c r="F155" s="370">
        <v>1</v>
      </c>
      <c r="G155" s="306"/>
    </row>
    <row r="156" spans="1:7" s="157" customFormat="1" ht="27.6" hidden="1" customHeight="1">
      <c r="A156" s="368" t="s">
        <v>1355</v>
      </c>
      <c r="B156" s="368" t="s">
        <v>2114</v>
      </c>
      <c r="C156" s="368" t="s">
        <v>2379</v>
      </c>
      <c r="D156" s="368" t="s">
        <v>2137</v>
      </c>
      <c r="E156" s="371">
        <v>43727</v>
      </c>
      <c r="F156" s="370">
        <v>1</v>
      </c>
      <c r="G156" s="306"/>
    </row>
    <row r="157" spans="1:7" s="157" customFormat="1" ht="27.6" hidden="1" customHeight="1">
      <c r="A157" s="368" t="s">
        <v>1356</v>
      </c>
      <c r="B157" s="368" t="s">
        <v>1267</v>
      </c>
      <c r="C157" s="368" t="s">
        <v>2380</v>
      </c>
      <c r="D157" s="368" t="s">
        <v>2263</v>
      </c>
      <c r="E157" s="371">
        <v>43728</v>
      </c>
      <c r="F157" s="370">
        <v>1</v>
      </c>
      <c r="G157" s="306"/>
    </row>
    <row r="158" spans="1:7" s="157" customFormat="1" ht="27.6" hidden="1" customHeight="1">
      <c r="A158" s="368" t="s">
        <v>1357</v>
      </c>
      <c r="B158" s="368" t="s">
        <v>1358</v>
      </c>
      <c r="C158" s="368" t="s">
        <v>2381</v>
      </c>
      <c r="D158" s="368" t="s">
        <v>1192</v>
      </c>
      <c r="E158" s="371">
        <v>43728</v>
      </c>
      <c r="F158" s="370">
        <v>1</v>
      </c>
      <c r="G158" s="306"/>
    </row>
    <row r="159" spans="1:7" s="157" customFormat="1" ht="27.6" hidden="1" customHeight="1">
      <c r="A159" s="368" t="s">
        <v>1359</v>
      </c>
      <c r="B159" s="368" t="s">
        <v>2382</v>
      </c>
      <c r="C159" s="368" t="s">
        <v>1360</v>
      </c>
      <c r="D159" s="368" t="s">
        <v>1185</v>
      </c>
      <c r="E159" s="371">
        <v>43740</v>
      </c>
      <c r="F159" s="370">
        <v>1</v>
      </c>
      <c r="G159" s="306"/>
    </row>
    <row r="160" spans="1:7" s="157" customFormat="1" ht="27.6" hidden="1" customHeight="1">
      <c r="A160" s="368" t="s">
        <v>1361</v>
      </c>
      <c r="B160" s="368" t="s">
        <v>2191</v>
      </c>
      <c r="C160" s="368" t="s">
        <v>2383</v>
      </c>
      <c r="D160" s="368" t="s">
        <v>2193</v>
      </c>
      <c r="E160" s="371">
        <v>43757</v>
      </c>
      <c r="F160" s="370">
        <v>2</v>
      </c>
      <c r="G160" s="306"/>
    </row>
    <row r="161" spans="1:7" s="157" customFormat="1" ht="27.6" hidden="1" customHeight="1">
      <c r="A161" s="368" t="s">
        <v>1362</v>
      </c>
      <c r="B161" s="368" t="s">
        <v>2384</v>
      </c>
      <c r="C161" s="368" t="s">
        <v>2385</v>
      </c>
      <c r="D161" s="368" t="s">
        <v>2386</v>
      </c>
      <c r="E161" s="371">
        <v>43735</v>
      </c>
      <c r="F161" s="370">
        <v>1</v>
      </c>
      <c r="G161" s="306"/>
    </row>
    <row r="162" spans="1:7" s="157" customFormat="1" ht="27.6" hidden="1" customHeight="1">
      <c r="A162" s="368" t="s">
        <v>1363</v>
      </c>
      <c r="B162" s="368" t="s">
        <v>2387</v>
      </c>
      <c r="C162" s="368" t="s">
        <v>2388</v>
      </c>
      <c r="D162" s="368" t="s">
        <v>2389</v>
      </c>
      <c r="E162" s="371">
        <v>43755</v>
      </c>
      <c r="F162" s="370">
        <v>1</v>
      </c>
      <c r="G162" s="306"/>
    </row>
    <row r="163" spans="1:7" s="157" customFormat="1" ht="27.6" hidden="1" customHeight="1">
      <c r="A163" s="368" t="s">
        <v>1364</v>
      </c>
      <c r="B163" s="368" t="s">
        <v>1365</v>
      </c>
      <c r="C163" s="368" t="s">
        <v>1366</v>
      </c>
      <c r="D163" s="368" t="s">
        <v>2390</v>
      </c>
      <c r="E163" s="371">
        <v>43747</v>
      </c>
      <c r="F163" s="370">
        <v>1</v>
      </c>
      <c r="G163" s="306"/>
    </row>
    <row r="164" spans="1:7" s="157" customFormat="1" ht="27.6" hidden="1" customHeight="1">
      <c r="A164" s="368" t="s">
        <v>1367</v>
      </c>
      <c r="B164" s="368" t="s">
        <v>1365</v>
      </c>
      <c r="C164" s="368" t="s">
        <v>1368</v>
      </c>
      <c r="D164" s="368" t="s">
        <v>2390</v>
      </c>
      <c r="E164" s="371">
        <v>43749</v>
      </c>
      <c r="F164" s="370">
        <v>1</v>
      </c>
      <c r="G164" s="306"/>
    </row>
    <row r="165" spans="1:7" s="157" customFormat="1" ht="27.6" hidden="1" customHeight="1">
      <c r="A165" s="368" t="s">
        <v>1369</v>
      </c>
      <c r="B165" s="368" t="s">
        <v>1365</v>
      </c>
      <c r="C165" s="368" t="s">
        <v>1370</v>
      </c>
      <c r="D165" s="368" t="s">
        <v>2390</v>
      </c>
      <c r="E165" s="371">
        <v>43754</v>
      </c>
      <c r="F165" s="370">
        <v>1</v>
      </c>
      <c r="G165" s="306"/>
    </row>
    <row r="166" spans="1:7" s="157" customFormat="1" ht="27.6" hidden="1" customHeight="1">
      <c r="A166" s="368" t="s">
        <v>1371</v>
      </c>
      <c r="B166" s="368" t="s">
        <v>1365</v>
      </c>
      <c r="C166" s="368" t="s">
        <v>1372</v>
      </c>
      <c r="D166" s="368" t="s">
        <v>2390</v>
      </c>
      <c r="E166" s="371">
        <v>43756</v>
      </c>
      <c r="F166" s="370">
        <v>1</v>
      </c>
      <c r="G166" s="306"/>
    </row>
    <row r="167" spans="1:7" s="157" customFormat="1" ht="27.6" hidden="1" customHeight="1">
      <c r="A167" s="368" t="s">
        <v>1373</v>
      </c>
      <c r="B167" s="368" t="s">
        <v>1365</v>
      </c>
      <c r="C167" s="368" t="s">
        <v>1374</v>
      </c>
      <c r="D167" s="368" t="s">
        <v>2390</v>
      </c>
      <c r="E167" s="371">
        <v>43761</v>
      </c>
      <c r="F167" s="370">
        <v>1</v>
      </c>
      <c r="G167" s="306"/>
    </row>
    <row r="168" spans="1:7" s="157" customFormat="1" ht="27.6" hidden="1" customHeight="1">
      <c r="A168" s="368" t="s">
        <v>1375</v>
      </c>
      <c r="B168" s="368" t="s">
        <v>1365</v>
      </c>
      <c r="C168" s="368" t="s">
        <v>1376</v>
      </c>
      <c r="D168" s="368" t="s">
        <v>2390</v>
      </c>
      <c r="E168" s="371">
        <v>43767</v>
      </c>
      <c r="F168" s="370">
        <v>1</v>
      </c>
      <c r="G168" s="306"/>
    </row>
    <row r="169" spans="1:7" s="157" customFormat="1" ht="27.6" hidden="1" customHeight="1">
      <c r="A169" s="368" t="s">
        <v>1377</v>
      </c>
      <c r="B169" s="368" t="s">
        <v>1365</v>
      </c>
      <c r="C169" s="368" t="s">
        <v>1378</v>
      </c>
      <c r="D169" s="368" t="s">
        <v>2390</v>
      </c>
      <c r="E169" s="371">
        <v>43768</v>
      </c>
      <c r="F169" s="370">
        <v>1</v>
      </c>
      <c r="G169" s="306"/>
    </row>
    <row r="170" spans="1:7" s="157" customFormat="1" ht="27.6" hidden="1" customHeight="1">
      <c r="A170" s="368" t="s">
        <v>1379</v>
      </c>
      <c r="B170" s="368" t="s">
        <v>1365</v>
      </c>
      <c r="C170" s="368" t="s">
        <v>1380</v>
      </c>
      <c r="D170" s="368" t="s">
        <v>2390</v>
      </c>
      <c r="E170" s="371">
        <v>43769</v>
      </c>
      <c r="F170" s="370">
        <v>1</v>
      </c>
      <c r="G170" s="306"/>
    </row>
    <row r="171" spans="1:7" s="157" customFormat="1" ht="27.6" hidden="1" customHeight="1">
      <c r="A171" s="368" t="s">
        <v>1381</v>
      </c>
      <c r="B171" s="368" t="s">
        <v>1365</v>
      </c>
      <c r="C171" s="368" t="s">
        <v>1382</v>
      </c>
      <c r="D171" s="368" t="s">
        <v>2390</v>
      </c>
      <c r="E171" s="371">
        <v>43775</v>
      </c>
      <c r="F171" s="370">
        <v>1</v>
      </c>
      <c r="G171" s="306"/>
    </row>
    <row r="172" spans="1:7" s="157" customFormat="1" ht="27.6" hidden="1" customHeight="1">
      <c r="A172" s="368" t="s">
        <v>1383</v>
      </c>
      <c r="B172" s="368" t="s">
        <v>1365</v>
      </c>
      <c r="C172" s="368" t="s">
        <v>1384</v>
      </c>
      <c r="D172" s="368" t="s">
        <v>2390</v>
      </c>
      <c r="E172" s="371">
        <v>43781</v>
      </c>
      <c r="F172" s="370">
        <v>1</v>
      </c>
      <c r="G172" s="306"/>
    </row>
    <row r="173" spans="1:7" s="157" customFormat="1" ht="27.6" hidden="1" customHeight="1">
      <c r="A173" s="368" t="s">
        <v>1385</v>
      </c>
      <c r="B173" s="368" t="s">
        <v>2141</v>
      </c>
      <c r="C173" s="368" t="s">
        <v>1386</v>
      </c>
      <c r="D173" s="368" t="s">
        <v>2391</v>
      </c>
      <c r="E173" s="371">
        <v>43742</v>
      </c>
      <c r="F173" s="370">
        <v>1</v>
      </c>
      <c r="G173" s="306"/>
    </row>
    <row r="174" spans="1:7" s="157" customFormat="1" ht="27.6" hidden="1" customHeight="1">
      <c r="A174" s="368" t="s">
        <v>1387</v>
      </c>
      <c r="B174" s="368" t="s">
        <v>2392</v>
      </c>
      <c r="C174" s="368" t="s">
        <v>2393</v>
      </c>
      <c r="D174" s="368" t="s">
        <v>2394</v>
      </c>
      <c r="E174" s="371">
        <v>43743</v>
      </c>
      <c r="F174" s="370">
        <v>2</v>
      </c>
      <c r="G174" s="306"/>
    </row>
    <row r="175" spans="1:7" s="157" customFormat="1" ht="27.6" hidden="1" customHeight="1">
      <c r="A175" s="368" t="s">
        <v>1388</v>
      </c>
      <c r="B175" s="368" t="s">
        <v>1182</v>
      </c>
      <c r="C175" s="368" t="s">
        <v>2395</v>
      </c>
      <c r="D175" s="368" t="s">
        <v>1352</v>
      </c>
      <c r="E175" s="371">
        <v>43770</v>
      </c>
      <c r="F175" s="370">
        <v>1</v>
      </c>
      <c r="G175" s="306"/>
    </row>
    <row r="176" spans="1:7" s="157" customFormat="1" ht="27.6" hidden="1" customHeight="1">
      <c r="A176" s="368" t="s">
        <v>1389</v>
      </c>
      <c r="B176" s="368" t="s">
        <v>2396</v>
      </c>
      <c r="C176" s="368" t="s">
        <v>2397</v>
      </c>
      <c r="D176" s="368" t="s">
        <v>2322</v>
      </c>
      <c r="E176" s="371">
        <v>43783</v>
      </c>
      <c r="F176" s="370">
        <v>1</v>
      </c>
      <c r="G176" s="306"/>
    </row>
    <row r="177" spans="1:7" s="157" customFormat="1" ht="27.6" hidden="1" customHeight="1">
      <c r="A177" s="368" t="s">
        <v>1390</v>
      </c>
      <c r="B177" s="368" t="s">
        <v>1265</v>
      </c>
      <c r="C177" s="368" t="s">
        <v>2398</v>
      </c>
      <c r="D177" s="368" t="s">
        <v>2399</v>
      </c>
      <c r="E177" s="371">
        <v>43785</v>
      </c>
      <c r="F177" s="370">
        <v>1</v>
      </c>
      <c r="G177" s="306"/>
    </row>
    <row r="178" spans="1:7" s="157" customFormat="1" ht="27.6" hidden="1" customHeight="1">
      <c r="A178" s="368" t="s">
        <v>1391</v>
      </c>
      <c r="B178" s="368" t="s">
        <v>2400</v>
      </c>
      <c r="C178" s="368" t="s">
        <v>2401</v>
      </c>
      <c r="D178" s="368" t="s">
        <v>2402</v>
      </c>
      <c r="E178" s="371">
        <v>43742</v>
      </c>
      <c r="F178" s="370">
        <v>1</v>
      </c>
      <c r="G178" s="306"/>
    </row>
    <row r="179" spans="1:7" s="157" customFormat="1" ht="27.6" hidden="1" customHeight="1">
      <c r="A179" s="368" t="s">
        <v>1392</v>
      </c>
      <c r="B179" s="368" t="s">
        <v>2107</v>
      </c>
      <c r="C179" s="368" t="s">
        <v>2403</v>
      </c>
      <c r="D179" s="368" t="s">
        <v>2404</v>
      </c>
      <c r="E179" s="371">
        <v>43764</v>
      </c>
      <c r="F179" s="370">
        <v>2</v>
      </c>
      <c r="G179" s="306"/>
    </row>
    <row r="180" spans="1:7" s="157" customFormat="1" ht="27.6" hidden="1" customHeight="1">
      <c r="A180" s="368" t="s">
        <v>1393</v>
      </c>
      <c r="B180" s="368" t="s">
        <v>2114</v>
      </c>
      <c r="C180" s="368" t="s">
        <v>2405</v>
      </c>
      <c r="D180" s="368" t="s">
        <v>2137</v>
      </c>
      <c r="E180" s="371">
        <v>43755</v>
      </c>
      <c r="F180" s="370">
        <v>1</v>
      </c>
      <c r="G180" s="306"/>
    </row>
    <row r="181" spans="1:7" s="157" customFormat="1" ht="27.6" hidden="1" customHeight="1">
      <c r="A181" s="368" t="s">
        <v>1394</v>
      </c>
      <c r="B181" s="368" t="s">
        <v>2138</v>
      </c>
      <c r="C181" s="368" t="s">
        <v>2406</v>
      </c>
      <c r="D181" s="368" t="s">
        <v>2407</v>
      </c>
      <c r="E181" s="371">
        <v>43785</v>
      </c>
      <c r="F181" s="370">
        <v>1</v>
      </c>
      <c r="G181" s="306"/>
    </row>
    <row r="182" spans="1:7" s="157" customFormat="1" ht="27.6" hidden="1" customHeight="1">
      <c r="A182" s="368" t="s">
        <v>1395</v>
      </c>
      <c r="B182" s="368" t="s">
        <v>2408</v>
      </c>
      <c r="C182" s="368" t="s">
        <v>2409</v>
      </c>
      <c r="D182" s="368" t="s">
        <v>2410</v>
      </c>
      <c r="E182" s="371">
        <v>43779</v>
      </c>
      <c r="F182" s="370">
        <v>1</v>
      </c>
      <c r="G182" s="306"/>
    </row>
    <row r="183" spans="1:7" s="157" customFormat="1" ht="27.6" hidden="1" customHeight="1">
      <c r="A183" s="368" t="s">
        <v>1396</v>
      </c>
      <c r="B183" s="368" t="s">
        <v>2408</v>
      </c>
      <c r="C183" s="368" t="s">
        <v>2411</v>
      </c>
      <c r="D183" s="368" t="s">
        <v>2410</v>
      </c>
      <c r="E183" s="371">
        <v>43779</v>
      </c>
      <c r="F183" s="370">
        <v>1</v>
      </c>
      <c r="G183" s="306"/>
    </row>
    <row r="184" spans="1:7" s="157" customFormat="1" ht="27.6" hidden="1" customHeight="1">
      <c r="A184" s="368" t="s">
        <v>1397</v>
      </c>
      <c r="B184" s="368" t="s">
        <v>2142</v>
      </c>
      <c r="C184" s="368" t="s">
        <v>1398</v>
      </c>
      <c r="D184" s="368" t="s">
        <v>1399</v>
      </c>
      <c r="E184" s="371">
        <v>43778</v>
      </c>
      <c r="F184" s="370">
        <v>2</v>
      </c>
      <c r="G184" s="306"/>
    </row>
    <row r="185" spans="1:7" s="157" customFormat="1" ht="27.6" hidden="1" customHeight="1">
      <c r="A185" s="368" t="s">
        <v>1400</v>
      </c>
      <c r="B185" s="368" t="s">
        <v>2120</v>
      </c>
      <c r="C185" s="368" t="s">
        <v>2412</v>
      </c>
      <c r="D185" s="368" t="s">
        <v>2280</v>
      </c>
      <c r="E185" s="371">
        <v>43776</v>
      </c>
      <c r="F185" s="370">
        <v>1</v>
      </c>
      <c r="G185" s="306"/>
    </row>
    <row r="186" spans="1:7" s="157" customFormat="1" ht="27.6" hidden="1" customHeight="1">
      <c r="A186" s="368" t="s">
        <v>1401</v>
      </c>
      <c r="B186" s="368" t="s">
        <v>1267</v>
      </c>
      <c r="C186" s="368" t="s">
        <v>2413</v>
      </c>
      <c r="D186" s="368" t="s">
        <v>2274</v>
      </c>
      <c r="E186" s="371">
        <v>43763</v>
      </c>
      <c r="F186" s="370">
        <v>1</v>
      </c>
      <c r="G186" s="306"/>
    </row>
    <row r="187" spans="1:7" s="157" customFormat="1" ht="27.6" hidden="1" customHeight="1">
      <c r="A187" s="368" t="s">
        <v>1402</v>
      </c>
      <c r="B187" s="368" t="s">
        <v>2127</v>
      </c>
      <c r="C187" s="368" t="s">
        <v>2128</v>
      </c>
      <c r="D187" s="368" t="s">
        <v>2129</v>
      </c>
      <c r="E187" s="371">
        <v>43769</v>
      </c>
      <c r="F187" s="370">
        <v>1</v>
      </c>
      <c r="G187" s="306"/>
    </row>
    <row r="188" spans="1:7" s="157" customFormat="1" ht="27.6" hidden="1" customHeight="1">
      <c r="A188" s="368" t="s">
        <v>1403</v>
      </c>
      <c r="B188" s="368" t="s">
        <v>2414</v>
      </c>
      <c r="C188" s="368" t="s">
        <v>2415</v>
      </c>
      <c r="D188" s="368" t="s">
        <v>2416</v>
      </c>
      <c r="E188" s="371">
        <v>43785</v>
      </c>
      <c r="F188" s="370">
        <v>2</v>
      </c>
      <c r="G188" s="306"/>
    </row>
    <row r="189" spans="1:7" s="157" customFormat="1" ht="27.6" hidden="1" customHeight="1">
      <c r="A189" s="368" t="s">
        <v>1404</v>
      </c>
      <c r="B189" s="368" t="s">
        <v>1179</v>
      </c>
      <c r="C189" s="368" t="s">
        <v>2417</v>
      </c>
      <c r="D189" s="368" t="s">
        <v>2319</v>
      </c>
      <c r="E189" s="371">
        <v>43778</v>
      </c>
      <c r="F189" s="370">
        <v>1</v>
      </c>
      <c r="G189" s="306"/>
    </row>
    <row r="190" spans="1:7" s="157" customFormat="1" ht="27.6" hidden="1" customHeight="1">
      <c r="A190" s="368" t="s">
        <v>1405</v>
      </c>
      <c r="B190" s="368" t="s">
        <v>2304</v>
      </c>
      <c r="C190" s="368" t="s">
        <v>2418</v>
      </c>
      <c r="D190" s="368" t="s">
        <v>2106</v>
      </c>
      <c r="E190" s="371">
        <v>43741</v>
      </c>
      <c r="F190" s="370">
        <v>1</v>
      </c>
      <c r="G190" s="306"/>
    </row>
    <row r="191" spans="1:7" s="157" customFormat="1" ht="27.6" hidden="1" customHeight="1">
      <c r="A191" s="368" t="s">
        <v>1406</v>
      </c>
      <c r="B191" s="368" t="s">
        <v>2237</v>
      </c>
      <c r="C191" s="368" t="s">
        <v>2419</v>
      </c>
      <c r="D191" s="368" t="s">
        <v>2420</v>
      </c>
      <c r="E191" s="371">
        <v>43777</v>
      </c>
      <c r="F191" s="370">
        <v>1</v>
      </c>
      <c r="G191" s="306"/>
    </row>
    <row r="192" spans="1:7" s="157" customFormat="1" ht="27.6" hidden="1" customHeight="1">
      <c r="A192" s="368" t="s">
        <v>1407</v>
      </c>
      <c r="B192" s="368" t="s">
        <v>1408</v>
      </c>
      <c r="C192" s="368" t="s">
        <v>2421</v>
      </c>
      <c r="D192" s="368" t="s">
        <v>2422</v>
      </c>
      <c r="E192" s="371">
        <v>43784</v>
      </c>
      <c r="F192" s="370">
        <v>1</v>
      </c>
      <c r="G192" s="306"/>
    </row>
    <row r="193" spans="1:8" s="157" customFormat="1" ht="27.6" hidden="1" customHeight="1">
      <c r="A193" s="368" t="s">
        <v>1409</v>
      </c>
      <c r="B193" s="368" t="s">
        <v>2304</v>
      </c>
      <c r="C193" s="368" t="s">
        <v>2423</v>
      </c>
      <c r="D193" s="368" t="s">
        <v>2106</v>
      </c>
      <c r="E193" s="371">
        <v>43796</v>
      </c>
      <c r="F193" s="370">
        <v>1</v>
      </c>
      <c r="G193" s="306"/>
    </row>
    <row r="194" spans="1:8" s="157" customFormat="1" ht="27.6" hidden="1" customHeight="1">
      <c r="A194" s="368" t="s">
        <v>1410</v>
      </c>
      <c r="B194" s="368" t="s">
        <v>1282</v>
      </c>
      <c r="C194" s="368" t="s">
        <v>2424</v>
      </c>
      <c r="D194" s="368" t="s">
        <v>2300</v>
      </c>
      <c r="E194" s="371">
        <v>43783</v>
      </c>
      <c r="F194" s="370">
        <v>1</v>
      </c>
      <c r="G194" s="306"/>
    </row>
    <row r="195" spans="1:8" s="157" customFormat="1" ht="27.6" hidden="1" customHeight="1">
      <c r="A195" s="368" t="s">
        <v>1411</v>
      </c>
      <c r="B195" s="368" t="s">
        <v>2118</v>
      </c>
      <c r="C195" s="368" t="s">
        <v>2425</v>
      </c>
      <c r="D195" s="368" t="s">
        <v>2119</v>
      </c>
      <c r="E195" s="371">
        <v>43785</v>
      </c>
      <c r="F195" s="370">
        <v>2</v>
      </c>
      <c r="G195" s="306"/>
    </row>
    <row r="196" spans="1:8" s="157" customFormat="1" ht="27.6" hidden="1" customHeight="1">
      <c r="A196" s="368" t="s">
        <v>1412</v>
      </c>
      <c r="B196" s="368" t="s">
        <v>2143</v>
      </c>
      <c r="C196" s="368" t="s">
        <v>1413</v>
      </c>
      <c r="D196" s="368" t="s">
        <v>2132</v>
      </c>
      <c r="E196" s="371">
        <v>43779</v>
      </c>
      <c r="F196" s="370">
        <v>2</v>
      </c>
      <c r="G196" s="306"/>
    </row>
    <row r="197" spans="1:8" s="157" customFormat="1" ht="27.6" hidden="1" customHeight="1">
      <c r="A197" s="368" t="s">
        <v>1414</v>
      </c>
      <c r="B197" s="368" t="s">
        <v>2114</v>
      </c>
      <c r="C197" s="368" t="s">
        <v>2426</v>
      </c>
      <c r="D197" s="368" t="s">
        <v>2427</v>
      </c>
      <c r="E197" s="371">
        <v>43790</v>
      </c>
      <c r="F197" s="370">
        <v>1</v>
      </c>
      <c r="G197" s="306"/>
    </row>
    <row r="198" spans="1:8" s="157" customFormat="1" ht="27.6" hidden="1" customHeight="1">
      <c r="A198" s="368" t="s">
        <v>1415</v>
      </c>
      <c r="B198" s="368" t="s">
        <v>2428</v>
      </c>
      <c r="C198" s="368" t="s">
        <v>2429</v>
      </c>
      <c r="D198" s="368" t="s">
        <v>2430</v>
      </c>
      <c r="E198" s="371">
        <v>43781</v>
      </c>
      <c r="F198" s="370">
        <v>1</v>
      </c>
      <c r="G198" s="306"/>
    </row>
    <row r="199" spans="1:8" s="157" customFormat="1" ht="27.6" hidden="1" customHeight="1">
      <c r="A199" s="368" t="s">
        <v>1416</v>
      </c>
      <c r="B199" s="368" t="s">
        <v>2323</v>
      </c>
      <c r="C199" s="368" t="s">
        <v>1417</v>
      </c>
      <c r="D199" s="368" t="s">
        <v>2105</v>
      </c>
      <c r="E199" s="371">
        <v>43783</v>
      </c>
      <c r="F199" s="370">
        <v>1</v>
      </c>
      <c r="G199" s="306"/>
    </row>
    <row r="200" spans="1:8" s="157" customFormat="1" ht="27.6" hidden="1" customHeight="1">
      <c r="A200" s="368" t="s">
        <v>1418</v>
      </c>
      <c r="B200" s="368" t="s">
        <v>2431</v>
      </c>
      <c r="C200" s="368" t="s">
        <v>2432</v>
      </c>
      <c r="D200" s="368" t="s">
        <v>2433</v>
      </c>
      <c r="E200" s="371">
        <v>43799</v>
      </c>
      <c r="F200" s="370">
        <v>1</v>
      </c>
      <c r="G200" s="306"/>
    </row>
    <row r="201" spans="1:8" s="157" customFormat="1" ht="27.6" hidden="1" customHeight="1">
      <c r="A201" s="368" t="s">
        <v>1419</v>
      </c>
      <c r="B201" s="368" t="s">
        <v>1275</v>
      </c>
      <c r="C201" s="368" t="s">
        <v>2434</v>
      </c>
      <c r="D201" s="368" t="s">
        <v>1276</v>
      </c>
      <c r="E201" s="371">
        <v>43791</v>
      </c>
      <c r="F201" s="370">
        <v>1</v>
      </c>
      <c r="G201" s="306"/>
    </row>
    <row r="202" spans="1:8" s="157" customFormat="1" ht="27.6" hidden="1" customHeight="1">
      <c r="A202" s="368" t="s">
        <v>1420</v>
      </c>
      <c r="B202" s="368" t="s">
        <v>1267</v>
      </c>
      <c r="C202" s="368" t="s">
        <v>2435</v>
      </c>
      <c r="D202" s="368" t="s">
        <v>2274</v>
      </c>
      <c r="E202" s="371">
        <v>43787</v>
      </c>
      <c r="F202" s="370">
        <v>1</v>
      </c>
      <c r="G202" s="306"/>
    </row>
    <row r="203" spans="1:8" s="157" customFormat="1" ht="27.6" hidden="1" customHeight="1">
      <c r="A203" s="368" t="s">
        <v>1421</v>
      </c>
      <c r="B203" s="368" t="s">
        <v>1267</v>
      </c>
      <c r="C203" s="368" t="s">
        <v>2436</v>
      </c>
      <c r="D203" s="368" t="s">
        <v>2274</v>
      </c>
      <c r="E203" s="371">
        <v>43812</v>
      </c>
      <c r="F203" s="370">
        <v>1</v>
      </c>
      <c r="G203" s="306"/>
    </row>
    <row r="204" spans="1:8" s="157" customFormat="1" ht="27.6" hidden="1" customHeight="1">
      <c r="A204" s="368" t="s">
        <v>1422</v>
      </c>
      <c r="B204" s="368" t="s">
        <v>1184</v>
      </c>
      <c r="C204" s="368" t="s">
        <v>2437</v>
      </c>
      <c r="D204" s="368" t="s">
        <v>2338</v>
      </c>
      <c r="E204" s="371">
        <v>43795</v>
      </c>
      <c r="F204" s="370">
        <v>1</v>
      </c>
      <c r="G204" s="306"/>
    </row>
    <row r="205" spans="1:8" s="157" customFormat="1" ht="27.6" hidden="1" customHeight="1">
      <c r="A205" s="368" t="s">
        <v>1423</v>
      </c>
      <c r="B205" s="368" t="s">
        <v>2116</v>
      </c>
      <c r="C205" s="368" t="s">
        <v>2438</v>
      </c>
      <c r="D205" s="368" t="s">
        <v>2439</v>
      </c>
      <c r="E205" s="371">
        <v>43801</v>
      </c>
      <c r="F205" s="370">
        <v>1</v>
      </c>
      <c r="G205" s="306"/>
    </row>
    <row r="206" spans="1:8" s="157" customFormat="1" ht="27.6" hidden="1" customHeight="1">
      <c r="A206" s="368" t="s">
        <v>1424</v>
      </c>
      <c r="B206" s="368" t="s">
        <v>1408</v>
      </c>
      <c r="C206" s="368" t="s">
        <v>2440</v>
      </c>
      <c r="D206" s="368" t="s">
        <v>2422</v>
      </c>
      <c r="E206" s="371">
        <v>43790</v>
      </c>
      <c r="F206" s="370">
        <v>1</v>
      </c>
      <c r="G206" s="306"/>
    </row>
    <row r="207" spans="1:8" s="157" customFormat="1" ht="27.6" hidden="1" customHeight="1">
      <c r="A207" s="368" t="s">
        <v>1425</v>
      </c>
      <c r="B207" s="368" t="s">
        <v>1198</v>
      </c>
      <c r="C207" s="368" t="s">
        <v>1426</v>
      </c>
      <c r="D207" s="368" t="s">
        <v>2441</v>
      </c>
      <c r="E207" s="371" t="s">
        <v>2442</v>
      </c>
      <c r="F207" s="370">
        <v>9</v>
      </c>
      <c r="G207" s="315"/>
      <c r="H207" s="391" t="s">
        <v>2443</v>
      </c>
    </row>
    <row r="208" spans="1:8" s="157" customFormat="1" ht="27.6" hidden="1" customHeight="1">
      <c r="A208" s="368" t="s">
        <v>1427</v>
      </c>
      <c r="B208" s="368" t="s">
        <v>2444</v>
      </c>
      <c r="C208" s="368" t="s">
        <v>2445</v>
      </c>
      <c r="D208" s="368" t="s">
        <v>1428</v>
      </c>
      <c r="E208" s="371">
        <v>43799</v>
      </c>
      <c r="F208" s="370">
        <v>1</v>
      </c>
      <c r="G208" s="306"/>
    </row>
    <row r="209" spans="1:7" s="157" customFormat="1" ht="27.6" hidden="1" customHeight="1">
      <c r="A209" s="368" t="s">
        <v>1429</v>
      </c>
      <c r="B209" s="368" t="s">
        <v>2107</v>
      </c>
      <c r="C209" s="368" t="s">
        <v>2446</v>
      </c>
      <c r="D209" s="368" t="s">
        <v>2291</v>
      </c>
      <c r="E209" s="371">
        <v>43806</v>
      </c>
      <c r="F209" s="370">
        <v>2</v>
      </c>
      <c r="G209" s="306"/>
    </row>
    <row r="210" spans="1:7" s="157" customFormat="1" ht="27.6" hidden="1" customHeight="1">
      <c r="A210" s="368" t="s">
        <v>1430</v>
      </c>
      <c r="B210" s="368" t="s">
        <v>2121</v>
      </c>
      <c r="C210" s="368" t="s">
        <v>2447</v>
      </c>
      <c r="D210" s="368" t="s">
        <v>2448</v>
      </c>
      <c r="E210" s="371">
        <v>43813</v>
      </c>
      <c r="F210" s="370">
        <v>2</v>
      </c>
      <c r="G210" s="306"/>
    </row>
    <row r="211" spans="1:7" s="157" customFormat="1" ht="27.6" hidden="1" customHeight="1">
      <c r="A211" s="368" t="s">
        <v>1431</v>
      </c>
      <c r="B211" s="368" t="s">
        <v>2449</v>
      </c>
      <c r="C211" s="368" t="s">
        <v>1432</v>
      </c>
      <c r="D211" s="368" t="s">
        <v>2124</v>
      </c>
      <c r="E211" s="371">
        <v>43820</v>
      </c>
      <c r="F211" s="370">
        <v>1</v>
      </c>
      <c r="G211" s="306"/>
    </row>
    <row r="212" spans="1:7" s="157" customFormat="1" ht="27.6" hidden="1" customHeight="1">
      <c r="A212" s="368" t="s">
        <v>1433</v>
      </c>
      <c r="B212" s="368" t="s">
        <v>2450</v>
      </c>
      <c r="C212" s="368" t="s">
        <v>2451</v>
      </c>
      <c r="D212" s="368" t="s">
        <v>2452</v>
      </c>
      <c r="E212" s="371">
        <v>43817</v>
      </c>
      <c r="F212" s="370">
        <v>1</v>
      </c>
      <c r="G212" s="306"/>
    </row>
    <row r="213" spans="1:7" s="157" customFormat="1" ht="27.6" hidden="1" customHeight="1">
      <c r="A213" s="368" t="s">
        <v>1434</v>
      </c>
      <c r="B213" s="368" t="s">
        <v>2114</v>
      </c>
      <c r="C213" s="368" t="s">
        <v>2453</v>
      </c>
      <c r="D213" s="368" t="s">
        <v>2427</v>
      </c>
      <c r="E213" s="371">
        <v>43818</v>
      </c>
      <c r="F213" s="370">
        <v>1</v>
      </c>
      <c r="G213" s="306"/>
    </row>
    <row r="214" spans="1:7" s="157" customFormat="1" ht="27.6" hidden="1" customHeight="1">
      <c r="A214" s="368" t="s">
        <v>1435</v>
      </c>
      <c r="B214" s="368" t="s">
        <v>2454</v>
      </c>
      <c r="C214" s="368" t="s">
        <v>2455</v>
      </c>
      <c r="D214" s="368" t="s">
        <v>2456</v>
      </c>
      <c r="E214" s="371">
        <v>43820</v>
      </c>
      <c r="F214" s="370">
        <v>2</v>
      </c>
      <c r="G214" s="306"/>
    </row>
    <row r="215" spans="1:7" s="157" customFormat="1" ht="27.6" hidden="1" customHeight="1">
      <c r="A215" s="368" t="s">
        <v>1436</v>
      </c>
      <c r="B215" s="368" t="s">
        <v>2457</v>
      </c>
      <c r="C215" s="368" t="s">
        <v>2458</v>
      </c>
      <c r="D215" s="368" t="s">
        <v>2144</v>
      </c>
      <c r="E215" s="372">
        <v>43842</v>
      </c>
      <c r="F215" s="370">
        <v>3</v>
      </c>
      <c r="G215" s="306"/>
    </row>
    <row r="216" spans="1:7" s="157" customFormat="1" ht="27.6" hidden="1" customHeight="1">
      <c r="A216" s="368" t="s">
        <v>1437</v>
      </c>
      <c r="B216" s="368" t="s">
        <v>2145</v>
      </c>
      <c r="C216" s="368" t="s">
        <v>2459</v>
      </c>
      <c r="D216" s="368" t="s">
        <v>2147</v>
      </c>
      <c r="E216" s="372">
        <v>43890</v>
      </c>
      <c r="F216" s="370">
        <v>2</v>
      </c>
      <c r="G216" s="306"/>
    </row>
    <row r="217" spans="1:7" s="157" customFormat="1" ht="27.6" hidden="1" customHeight="1">
      <c r="A217" s="368" t="s">
        <v>1438</v>
      </c>
      <c r="B217" s="368" t="s">
        <v>1439</v>
      </c>
      <c r="C217" s="368" t="s">
        <v>2460</v>
      </c>
      <c r="D217" s="368" t="s">
        <v>2461</v>
      </c>
      <c r="E217" s="372">
        <v>43847</v>
      </c>
      <c r="F217" s="370">
        <v>1</v>
      </c>
      <c r="G217" s="306"/>
    </row>
    <row r="218" spans="1:7" s="157" customFormat="1" ht="27.6" hidden="1" customHeight="1">
      <c r="A218" s="368" t="s">
        <v>1440</v>
      </c>
      <c r="B218" s="368" t="s">
        <v>1191</v>
      </c>
      <c r="C218" s="368" t="s">
        <v>2462</v>
      </c>
      <c r="D218" s="368" t="s">
        <v>2152</v>
      </c>
      <c r="E218" s="372">
        <v>43862</v>
      </c>
      <c r="F218" s="370">
        <v>1</v>
      </c>
      <c r="G218" s="306"/>
    </row>
    <row r="219" spans="1:7" s="157" customFormat="1" ht="27.6" hidden="1" customHeight="1">
      <c r="A219" s="368" t="s">
        <v>1441</v>
      </c>
      <c r="B219" s="368" t="s">
        <v>1181</v>
      </c>
      <c r="C219" s="368" t="s">
        <v>2463</v>
      </c>
      <c r="D219" s="368" t="s">
        <v>2464</v>
      </c>
      <c r="E219" s="372">
        <v>43875</v>
      </c>
      <c r="F219" s="370">
        <v>1</v>
      </c>
      <c r="G219" s="306"/>
    </row>
    <row r="220" spans="1:7" s="157" customFormat="1" ht="27.6" hidden="1" customHeight="1">
      <c r="A220" s="368" t="s">
        <v>1442</v>
      </c>
      <c r="B220" s="368" t="s">
        <v>2120</v>
      </c>
      <c r="C220" s="368" t="s">
        <v>2465</v>
      </c>
      <c r="D220" s="368" t="s">
        <v>2140</v>
      </c>
      <c r="E220" s="372">
        <v>43849</v>
      </c>
      <c r="F220" s="370">
        <v>3</v>
      </c>
      <c r="G220" s="306"/>
    </row>
    <row r="221" spans="1:7" s="157" customFormat="1" ht="27.6" hidden="1" customHeight="1">
      <c r="A221" s="368" t="s">
        <v>1443</v>
      </c>
      <c r="B221" s="368" t="s">
        <v>2466</v>
      </c>
      <c r="C221" s="368" t="s">
        <v>2467</v>
      </c>
      <c r="D221" s="368" t="s">
        <v>2468</v>
      </c>
      <c r="E221" s="372">
        <v>43847</v>
      </c>
      <c r="F221" s="370">
        <v>1</v>
      </c>
      <c r="G221" s="306"/>
    </row>
    <row r="222" spans="1:7" s="157" customFormat="1" ht="27.6" hidden="1" customHeight="1">
      <c r="A222" s="368" t="s">
        <v>1444</v>
      </c>
      <c r="B222" s="368" t="s">
        <v>1188</v>
      </c>
      <c r="C222" s="368" t="s">
        <v>2469</v>
      </c>
      <c r="D222" s="368" t="s">
        <v>2470</v>
      </c>
      <c r="E222" s="372">
        <v>43851</v>
      </c>
      <c r="F222" s="370">
        <v>1</v>
      </c>
      <c r="G222" s="306"/>
    </row>
    <row r="223" spans="1:7" s="157" customFormat="1" ht="27.6" hidden="1" customHeight="1">
      <c r="A223" s="368" t="s">
        <v>1445</v>
      </c>
      <c r="B223" s="368" t="s">
        <v>2471</v>
      </c>
      <c r="C223" s="368" t="s">
        <v>2472</v>
      </c>
      <c r="D223" s="368" t="s">
        <v>2473</v>
      </c>
      <c r="E223" s="372">
        <v>43852</v>
      </c>
      <c r="F223" s="370">
        <v>1</v>
      </c>
      <c r="G223" s="306"/>
    </row>
    <row r="224" spans="1:7" s="157" customFormat="1" ht="27.6" hidden="1" customHeight="1">
      <c r="A224" s="368" t="s">
        <v>1446</v>
      </c>
      <c r="B224" s="368" t="s">
        <v>1265</v>
      </c>
      <c r="C224" s="368" t="s">
        <v>2474</v>
      </c>
      <c r="D224" s="368" t="s">
        <v>2257</v>
      </c>
      <c r="E224" s="372">
        <v>43856</v>
      </c>
      <c r="F224" s="370">
        <v>1</v>
      </c>
      <c r="G224" s="306"/>
    </row>
    <row r="225" spans="1:7" s="157" customFormat="1" ht="27.6" hidden="1" customHeight="1">
      <c r="A225" s="368" t="s">
        <v>1447</v>
      </c>
      <c r="B225" s="368" t="s">
        <v>1365</v>
      </c>
      <c r="C225" s="368" t="s">
        <v>1448</v>
      </c>
      <c r="D225" s="368" t="s">
        <v>2390</v>
      </c>
      <c r="E225" s="372">
        <v>43837</v>
      </c>
      <c r="F225" s="370">
        <v>1</v>
      </c>
      <c r="G225" s="306"/>
    </row>
    <row r="226" spans="1:7" s="157" customFormat="1" ht="27.6" hidden="1" customHeight="1">
      <c r="A226" s="368" t="s">
        <v>1449</v>
      </c>
      <c r="B226" s="368" t="s">
        <v>1365</v>
      </c>
      <c r="C226" s="368" t="s">
        <v>1450</v>
      </c>
      <c r="D226" s="368" t="s">
        <v>2390</v>
      </c>
      <c r="E226" s="372">
        <v>43839</v>
      </c>
      <c r="F226" s="370">
        <v>1</v>
      </c>
      <c r="G226" s="306"/>
    </row>
    <row r="227" spans="1:7" s="157" customFormat="1" ht="27.6" hidden="1" customHeight="1">
      <c r="A227" s="368" t="s">
        <v>1451</v>
      </c>
      <c r="B227" s="368" t="s">
        <v>1365</v>
      </c>
      <c r="C227" s="368" t="s">
        <v>1452</v>
      </c>
      <c r="D227" s="368" t="s">
        <v>2390</v>
      </c>
      <c r="E227" s="372">
        <v>43844</v>
      </c>
      <c r="F227" s="370">
        <v>1</v>
      </c>
      <c r="G227" s="306"/>
    </row>
    <row r="228" spans="1:7" s="157" customFormat="1" ht="27.6" hidden="1" customHeight="1">
      <c r="A228" s="368" t="s">
        <v>1453</v>
      </c>
      <c r="B228" s="368" t="s">
        <v>1365</v>
      </c>
      <c r="C228" s="368" t="s">
        <v>1454</v>
      </c>
      <c r="D228" s="368" t="s">
        <v>2390</v>
      </c>
      <c r="E228" s="372">
        <v>43847</v>
      </c>
      <c r="F228" s="370">
        <v>1</v>
      </c>
      <c r="G228" s="306"/>
    </row>
    <row r="229" spans="1:7" s="157" customFormat="1" ht="27.6" hidden="1" customHeight="1">
      <c r="A229" s="368" t="s">
        <v>1455</v>
      </c>
      <c r="B229" s="368" t="s">
        <v>1365</v>
      </c>
      <c r="C229" s="368" t="s">
        <v>1456</v>
      </c>
      <c r="D229" s="368" t="s">
        <v>2390</v>
      </c>
      <c r="E229" s="372">
        <v>43851</v>
      </c>
      <c r="F229" s="370">
        <v>1</v>
      </c>
      <c r="G229" s="306"/>
    </row>
    <row r="230" spans="1:7" s="157" customFormat="1" ht="27.6" hidden="1" customHeight="1">
      <c r="A230" s="368" t="s">
        <v>1457</v>
      </c>
      <c r="B230" s="368" t="s">
        <v>1365</v>
      </c>
      <c r="C230" s="368" t="s">
        <v>1458</v>
      </c>
      <c r="D230" s="368" t="s">
        <v>2390</v>
      </c>
      <c r="E230" s="372">
        <v>43854</v>
      </c>
      <c r="F230" s="370">
        <v>1</v>
      </c>
      <c r="G230" s="306"/>
    </row>
    <row r="231" spans="1:7" s="157" customFormat="1" ht="27.6" hidden="1" customHeight="1">
      <c r="A231" s="368" t="s">
        <v>1459</v>
      </c>
      <c r="B231" s="368" t="s">
        <v>1365</v>
      </c>
      <c r="C231" s="368" t="s">
        <v>1460</v>
      </c>
      <c r="D231" s="368" t="s">
        <v>2390</v>
      </c>
      <c r="E231" s="372">
        <v>43873</v>
      </c>
      <c r="F231" s="370">
        <v>1</v>
      </c>
      <c r="G231" s="306"/>
    </row>
    <row r="232" spans="1:7" s="157" customFormat="1" ht="27.6" hidden="1" customHeight="1">
      <c r="A232" s="368" t="s">
        <v>1461</v>
      </c>
      <c r="B232" s="368" t="s">
        <v>1365</v>
      </c>
      <c r="C232" s="368" t="s">
        <v>1462</v>
      </c>
      <c r="D232" s="368" t="s">
        <v>2390</v>
      </c>
      <c r="E232" s="372">
        <v>43874</v>
      </c>
      <c r="F232" s="370">
        <v>1</v>
      </c>
      <c r="G232" s="306"/>
    </row>
    <row r="233" spans="1:7" s="157" customFormat="1" ht="27.6" hidden="1" customHeight="1">
      <c r="A233" s="368" t="s">
        <v>1463</v>
      </c>
      <c r="B233" s="368" t="s">
        <v>1365</v>
      </c>
      <c r="C233" s="368" t="s">
        <v>1464</v>
      </c>
      <c r="D233" s="368" t="s">
        <v>2390</v>
      </c>
      <c r="E233" s="372">
        <v>43879</v>
      </c>
      <c r="F233" s="370">
        <v>1</v>
      </c>
      <c r="G233" s="306"/>
    </row>
    <row r="234" spans="1:7" s="157" customFormat="1" ht="27.6" hidden="1" customHeight="1">
      <c r="A234" s="368" t="s">
        <v>1465</v>
      </c>
      <c r="B234" s="368" t="s">
        <v>1365</v>
      </c>
      <c r="C234" s="368" t="s">
        <v>1466</v>
      </c>
      <c r="D234" s="368" t="s">
        <v>2390</v>
      </c>
      <c r="E234" s="372">
        <v>43880</v>
      </c>
      <c r="F234" s="370">
        <v>1</v>
      </c>
      <c r="G234" s="306"/>
    </row>
    <row r="235" spans="1:7" s="157" customFormat="1" ht="27.6" hidden="1" customHeight="1">
      <c r="A235" s="368" t="s">
        <v>1467</v>
      </c>
      <c r="B235" s="368" t="s">
        <v>1365</v>
      </c>
      <c r="C235" s="368" t="s">
        <v>1468</v>
      </c>
      <c r="D235" s="368" t="s">
        <v>2390</v>
      </c>
      <c r="E235" s="372">
        <v>43892</v>
      </c>
      <c r="F235" s="370">
        <v>1</v>
      </c>
      <c r="G235" s="306"/>
    </row>
    <row r="236" spans="1:7" s="157" customFormat="1" ht="27.6" hidden="1" customHeight="1">
      <c r="A236" s="368" t="s">
        <v>1469</v>
      </c>
      <c r="B236" s="368" t="s">
        <v>1365</v>
      </c>
      <c r="C236" s="368" t="s">
        <v>1470</v>
      </c>
      <c r="D236" s="368" t="s">
        <v>2390</v>
      </c>
      <c r="E236" s="372">
        <v>43894</v>
      </c>
      <c r="F236" s="370">
        <v>1</v>
      </c>
      <c r="G236" s="306"/>
    </row>
    <row r="237" spans="1:7" s="157" customFormat="1" ht="27.6" hidden="1" customHeight="1">
      <c r="A237" s="368" t="s">
        <v>1471</v>
      </c>
      <c r="B237" s="368" t="s">
        <v>1365</v>
      </c>
      <c r="C237" s="368" t="s">
        <v>1472</v>
      </c>
      <c r="D237" s="368" t="s">
        <v>2390</v>
      </c>
      <c r="E237" s="372">
        <v>43900</v>
      </c>
      <c r="F237" s="370">
        <v>1</v>
      </c>
      <c r="G237" s="306"/>
    </row>
    <row r="238" spans="1:7" s="157" customFormat="1" ht="27.6" hidden="1" customHeight="1">
      <c r="A238" s="368" t="s">
        <v>1473</v>
      </c>
      <c r="B238" s="368" t="s">
        <v>1365</v>
      </c>
      <c r="C238" s="368" t="s">
        <v>1474</v>
      </c>
      <c r="D238" s="368" t="s">
        <v>2390</v>
      </c>
      <c r="E238" s="372">
        <v>43902</v>
      </c>
      <c r="F238" s="370">
        <v>1</v>
      </c>
      <c r="G238" s="306"/>
    </row>
    <row r="239" spans="1:7" s="157" customFormat="1" ht="27.6" hidden="1" customHeight="1">
      <c r="A239" s="368" t="s">
        <v>1475</v>
      </c>
      <c r="B239" s="368" t="s">
        <v>2475</v>
      </c>
      <c r="C239" s="368" t="s">
        <v>2476</v>
      </c>
      <c r="D239" s="368" t="s">
        <v>2477</v>
      </c>
      <c r="E239" s="372">
        <v>43846</v>
      </c>
      <c r="F239" s="370">
        <v>1</v>
      </c>
      <c r="G239" s="306"/>
    </row>
    <row r="240" spans="1:7" s="157" customFormat="1" ht="27.6" hidden="1" customHeight="1">
      <c r="A240" s="368" t="s">
        <v>1476</v>
      </c>
      <c r="B240" s="368" t="s">
        <v>2475</v>
      </c>
      <c r="C240" s="368" t="s">
        <v>2478</v>
      </c>
      <c r="D240" s="368" t="s">
        <v>2479</v>
      </c>
      <c r="E240" s="372">
        <v>43840</v>
      </c>
      <c r="F240" s="370">
        <v>1</v>
      </c>
      <c r="G240" s="306"/>
    </row>
    <row r="241" spans="1:7" s="157" customFormat="1" ht="27.6" hidden="1" customHeight="1">
      <c r="A241" s="368" t="s">
        <v>1477</v>
      </c>
      <c r="B241" s="368" t="s">
        <v>2475</v>
      </c>
      <c r="C241" s="368" t="s">
        <v>2480</v>
      </c>
      <c r="D241" s="368" t="s">
        <v>2479</v>
      </c>
      <c r="E241" s="372">
        <v>43844</v>
      </c>
      <c r="F241" s="370">
        <v>1</v>
      </c>
      <c r="G241" s="306"/>
    </row>
    <row r="242" spans="1:7" s="157" customFormat="1" ht="27.6" hidden="1" customHeight="1">
      <c r="A242" s="368" t="s">
        <v>1478</v>
      </c>
      <c r="B242" s="368" t="s">
        <v>2475</v>
      </c>
      <c r="C242" s="368" t="s">
        <v>2481</v>
      </c>
      <c r="D242" s="368" t="s">
        <v>2479</v>
      </c>
      <c r="E242" s="372">
        <v>43851</v>
      </c>
      <c r="F242" s="370">
        <v>1</v>
      </c>
      <c r="G242" s="306"/>
    </row>
    <row r="243" spans="1:7" s="157" customFormat="1" ht="27.6" hidden="1" customHeight="1">
      <c r="A243" s="368" t="s">
        <v>1479</v>
      </c>
      <c r="B243" s="368" t="s">
        <v>2475</v>
      </c>
      <c r="C243" s="368" t="s">
        <v>2482</v>
      </c>
      <c r="D243" s="368" t="s">
        <v>2479</v>
      </c>
      <c r="E243" s="372">
        <v>43860</v>
      </c>
      <c r="F243" s="370">
        <v>1</v>
      </c>
      <c r="G243" s="306"/>
    </row>
    <row r="244" spans="1:7" s="157" customFormat="1" ht="27.6" hidden="1" customHeight="1">
      <c r="A244" s="368" t="s">
        <v>1480</v>
      </c>
      <c r="B244" s="368" t="s">
        <v>2475</v>
      </c>
      <c r="C244" s="368" t="s">
        <v>2483</v>
      </c>
      <c r="D244" s="368" t="s">
        <v>2479</v>
      </c>
      <c r="E244" s="372">
        <v>43868</v>
      </c>
      <c r="F244" s="370">
        <v>1</v>
      </c>
      <c r="G244" s="306"/>
    </row>
    <row r="245" spans="1:7" s="157" customFormat="1" ht="27.6" hidden="1" customHeight="1">
      <c r="A245" s="368" t="s">
        <v>1481</v>
      </c>
      <c r="B245" s="368" t="s">
        <v>2475</v>
      </c>
      <c r="C245" s="368" t="s">
        <v>2484</v>
      </c>
      <c r="D245" s="368" t="s">
        <v>2479</v>
      </c>
      <c r="E245" s="372">
        <v>43874</v>
      </c>
      <c r="F245" s="370">
        <v>1</v>
      </c>
      <c r="G245" s="306"/>
    </row>
    <row r="246" spans="1:7" s="157" customFormat="1" ht="27.6" hidden="1" customHeight="1">
      <c r="A246" s="368" t="s">
        <v>1482</v>
      </c>
      <c r="B246" s="368" t="s">
        <v>2475</v>
      </c>
      <c r="C246" s="368" t="s">
        <v>2485</v>
      </c>
      <c r="D246" s="368" t="s">
        <v>2479</v>
      </c>
      <c r="E246" s="372">
        <v>43882</v>
      </c>
      <c r="F246" s="370">
        <v>1</v>
      </c>
      <c r="G246" s="306"/>
    </row>
    <row r="247" spans="1:7" s="157" customFormat="1" ht="27.6" hidden="1" customHeight="1">
      <c r="A247" s="368" t="s">
        <v>1483</v>
      </c>
      <c r="B247" s="368" t="s">
        <v>2475</v>
      </c>
      <c r="C247" s="368" t="s">
        <v>2486</v>
      </c>
      <c r="D247" s="368" t="s">
        <v>2479</v>
      </c>
      <c r="E247" s="372">
        <v>43903</v>
      </c>
      <c r="F247" s="370">
        <v>1</v>
      </c>
      <c r="G247" s="306"/>
    </row>
    <row r="248" spans="1:7" s="157" customFormat="1" ht="27.6" hidden="1" customHeight="1">
      <c r="A248" s="368" t="s">
        <v>1484</v>
      </c>
      <c r="B248" s="368" t="s">
        <v>2487</v>
      </c>
      <c r="C248" s="368" t="s">
        <v>2488</v>
      </c>
      <c r="D248" s="368" t="s">
        <v>2489</v>
      </c>
      <c r="E248" s="352">
        <v>43847</v>
      </c>
      <c r="F248" s="370">
        <v>1</v>
      </c>
      <c r="G248" s="306"/>
    </row>
    <row r="249" spans="1:7" s="157" customFormat="1" ht="27.6" hidden="1" customHeight="1">
      <c r="A249" s="368" t="s">
        <v>1485</v>
      </c>
      <c r="B249" s="368" t="s">
        <v>2487</v>
      </c>
      <c r="C249" s="368" t="s">
        <v>1486</v>
      </c>
      <c r="D249" s="368" t="s">
        <v>2489</v>
      </c>
      <c r="E249" s="352">
        <v>43854</v>
      </c>
      <c r="F249" s="370">
        <v>1</v>
      </c>
      <c r="G249" s="306"/>
    </row>
    <row r="250" spans="1:7" s="157" customFormat="1" ht="27.6" hidden="1" customHeight="1">
      <c r="A250" s="368" t="s">
        <v>1487</v>
      </c>
      <c r="B250" s="368" t="s">
        <v>2487</v>
      </c>
      <c r="C250" s="368" t="s">
        <v>1488</v>
      </c>
      <c r="D250" s="368" t="s">
        <v>2489</v>
      </c>
      <c r="E250" s="352">
        <v>43859</v>
      </c>
      <c r="F250" s="370">
        <v>1</v>
      </c>
      <c r="G250" s="306"/>
    </row>
    <row r="251" spans="1:7" s="157" customFormat="1" ht="27.6" hidden="1" customHeight="1">
      <c r="A251" s="368" t="s">
        <v>1489</v>
      </c>
      <c r="B251" s="368" t="s">
        <v>2487</v>
      </c>
      <c r="C251" s="368" t="s">
        <v>2490</v>
      </c>
      <c r="D251" s="368" t="s">
        <v>2489</v>
      </c>
      <c r="E251" s="352">
        <v>43861</v>
      </c>
      <c r="F251" s="370">
        <v>1</v>
      </c>
      <c r="G251" s="306"/>
    </row>
    <row r="252" spans="1:7" s="157" customFormat="1" ht="27.6" hidden="1" customHeight="1">
      <c r="A252" s="368" t="s">
        <v>1490</v>
      </c>
      <c r="B252" s="368" t="s">
        <v>2487</v>
      </c>
      <c r="C252" s="368" t="s">
        <v>2491</v>
      </c>
      <c r="D252" s="368" t="s">
        <v>2489</v>
      </c>
      <c r="E252" s="352">
        <v>43865</v>
      </c>
      <c r="F252" s="370">
        <v>1</v>
      </c>
      <c r="G252" s="306"/>
    </row>
    <row r="253" spans="1:7" s="157" customFormat="1" ht="27.6" hidden="1" customHeight="1">
      <c r="A253" s="368" t="s">
        <v>1491</v>
      </c>
      <c r="B253" s="368" t="s">
        <v>2487</v>
      </c>
      <c r="C253" s="368" t="s">
        <v>2492</v>
      </c>
      <c r="D253" s="368" t="s">
        <v>2489</v>
      </c>
      <c r="E253" s="352">
        <v>43866</v>
      </c>
      <c r="F253" s="370">
        <v>1</v>
      </c>
      <c r="G253" s="306"/>
    </row>
    <row r="254" spans="1:7" s="157" customFormat="1" ht="27.6" hidden="1" customHeight="1">
      <c r="A254" s="368" t="s">
        <v>1492</v>
      </c>
      <c r="B254" s="368" t="s">
        <v>2487</v>
      </c>
      <c r="C254" s="368" t="s">
        <v>2493</v>
      </c>
      <c r="D254" s="368" t="s">
        <v>2489</v>
      </c>
      <c r="E254" s="352">
        <v>43867</v>
      </c>
      <c r="F254" s="370">
        <v>1</v>
      </c>
      <c r="G254" s="306"/>
    </row>
    <row r="255" spans="1:7" s="157" customFormat="1" ht="27.6" hidden="1" customHeight="1">
      <c r="A255" s="368" t="s">
        <v>1493</v>
      </c>
      <c r="B255" s="368" t="s">
        <v>2487</v>
      </c>
      <c r="C255" s="368" t="s">
        <v>2494</v>
      </c>
      <c r="D255" s="368" t="s">
        <v>2489</v>
      </c>
      <c r="E255" s="352">
        <v>43868</v>
      </c>
      <c r="F255" s="370">
        <v>1</v>
      </c>
      <c r="G255" s="306"/>
    </row>
    <row r="256" spans="1:7" s="157" customFormat="1" ht="27.6" hidden="1" customHeight="1">
      <c r="A256" s="368" t="s">
        <v>1494</v>
      </c>
      <c r="B256" s="368" t="s">
        <v>2487</v>
      </c>
      <c r="C256" s="368" t="s">
        <v>2495</v>
      </c>
      <c r="D256" s="368" t="s">
        <v>2489</v>
      </c>
      <c r="E256" s="352">
        <v>43871</v>
      </c>
      <c r="F256" s="370">
        <v>1</v>
      </c>
      <c r="G256" s="306"/>
    </row>
    <row r="257" spans="1:7" s="157" customFormat="1" ht="27.6" hidden="1" customHeight="1">
      <c r="A257" s="368" t="s">
        <v>1495</v>
      </c>
      <c r="B257" s="368" t="s">
        <v>2487</v>
      </c>
      <c r="C257" s="368" t="s">
        <v>2496</v>
      </c>
      <c r="D257" s="368" t="s">
        <v>2489</v>
      </c>
      <c r="E257" s="352">
        <v>43874</v>
      </c>
      <c r="F257" s="370">
        <v>1</v>
      </c>
      <c r="G257" s="306"/>
    </row>
    <row r="258" spans="1:7" s="157" customFormat="1" ht="27.6" hidden="1" customHeight="1">
      <c r="A258" s="368" t="s">
        <v>1496</v>
      </c>
      <c r="B258" s="368" t="s">
        <v>2487</v>
      </c>
      <c r="C258" s="368" t="s">
        <v>2497</v>
      </c>
      <c r="D258" s="368" t="s">
        <v>2489</v>
      </c>
      <c r="E258" s="352">
        <v>43878</v>
      </c>
      <c r="F258" s="370">
        <v>1</v>
      </c>
      <c r="G258" s="306"/>
    </row>
    <row r="259" spans="1:7" s="157" customFormat="1" ht="27.6" hidden="1" customHeight="1">
      <c r="A259" s="368" t="s">
        <v>1497</v>
      </c>
      <c r="B259" s="368" t="s">
        <v>2487</v>
      </c>
      <c r="C259" s="368" t="s">
        <v>2498</v>
      </c>
      <c r="D259" s="368" t="s">
        <v>2489</v>
      </c>
      <c r="E259" s="352">
        <v>43879</v>
      </c>
      <c r="F259" s="370">
        <v>1</v>
      </c>
      <c r="G259" s="306"/>
    </row>
    <row r="260" spans="1:7" s="157" customFormat="1" ht="27.6" hidden="1" customHeight="1">
      <c r="A260" s="368" t="s">
        <v>1498</v>
      </c>
      <c r="B260" s="368" t="s">
        <v>2487</v>
      </c>
      <c r="C260" s="368" t="s">
        <v>2499</v>
      </c>
      <c r="D260" s="368" t="s">
        <v>2489</v>
      </c>
      <c r="E260" s="352">
        <v>43880</v>
      </c>
      <c r="F260" s="370">
        <v>1</v>
      </c>
      <c r="G260" s="306"/>
    </row>
    <row r="261" spans="1:7" s="157" customFormat="1" ht="27.6" hidden="1" customHeight="1">
      <c r="A261" s="368" t="s">
        <v>1499</v>
      </c>
      <c r="B261" s="368" t="s">
        <v>2487</v>
      </c>
      <c r="C261" s="368" t="s">
        <v>2500</v>
      </c>
      <c r="D261" s="368" t="s">
        <v>2489</v>
      </c>
      <c r="E261" s="352">
        <v>43881</v>
      </c>
      <c r="F261" s="370">
        <v>1</v>
      </c>
      <c r="G261" s="306"/>
    </row>
    <row r="262" spans="1:7" s="157" customFormat="1" ht="27.6" hidden="1" customHeight="1">
      <c r="A262" s="368" t="s">
        <v>1500</v>
      </c>
      <c r="B262" s="368" t="s">
        <v>2487</v>
      </c>
      <c r="C262" s="368" t="s">
        <v>2501</v>
      </c>
      <c r="D262" s="368" t="s">
        <v>2489</v>
      </c>
      <c r="E262" s="352">
        <v>43882</v>
      </c>
      <c r="F262" s="370">
        <v>1</v>
      </c>
      <c r="G262" s="306"/>
    </row>
    <row r="263" spans="1:7" s="157" customFormat="1" ht="27.6" hidden="1" customHeight="1">
      <c r="A263" s="368" t="s">
        <v>1501</v>
      </c>
      <c r="B263" s="368" t="s">
        <v>2487</v>
      </c>
      <c r="C263" s="368" t="s">
        <v>2502</v>
      </c>
      <c r="D263" s="368" t="s">
        <v>2489</v>
      </c>
      <c r="E263" s="352">
        <v>43886</v>
      </c>
      <c r="F263" s="370">
        <v>1</v>
      </c>
      <c r="G263" s="306"/>
    </row>
    <row r="264" spans="1:7" s="157" customFormat="1" ht="27.6" hidden="1" customHeight="1">
      <c r="A264" s="368" t="s">
        <v>1502</v>
      </c>
      <c r="B264" s="368" t="s">
        <v>2487</v>
      </c>
      <c r="C264" s="368" t="s">
        <v>2503</v>
      </c>
      <c r="D264" s="368" t="s">
        <v>2489</v>
      </c>
      <c r="E264" s="352">
        <v>43887</v>
      </c>
      <c r="F264" s="370">
        <v>1</v>
      </c>
      <c r="G264" s="306"/>
    </row>
    <row r="265" spans="1:7" s="157" customFormat="1" ht="27.6" hidden="1" customHeight="1">
      <c r="A265" s="368" t="s">
        <v>1503</v>
      </c>
      <c r="B265" s="368" t="s">
        <v>2487</v>
      </c>
      <c r="C265" s="368" t="s">
        <v>2504</v>
      </c>
      <c r="D265" s="368" t="s">
        <v>2489</v>
      </c>
      <c r="E265" s="352">
        <v>43888</v>
      </c>
      <c r="F265" s="370">
        <v>1</v>
      </c>
      <c r="G265" s="306"/>
    </row>
    <row r="266" spans="1:7" s="157" customFormat="1" ht="27.6" hidden="1" customHeight="1">
      <c r="A266" s="368" t="s">
        <v>1504</v>
      </c>
      <c r="B266" s="368" t="s">
        <v>2487</v>
      </c>
      <c r="C266" s="368" t="s">
        <v>2505</v>
      </c>
      <c r="D266" s="368" t="s">
        <v>2489</v>
      </c>
      <c r="E266" s="352">
        <v>43895</v>
      </c>
      <c r="F266" s="370">
        <v>1</v>
      </c>
      <c r="G266" s="306"/>
    </row>
    <row r="267" spans="1:7" s="157" customFormat="1" ht="27.6" hidden="1" customHeight="1">
      <c r="A267" s="368" t="s">
        <v>1505</v>
      </c>
      <c r="B267" s="368" t="s">
        <v>2487</v>
      </c>
      <c r="C267" s="368" t="s">
        <v>2506</v>
      </c>
      <c r="D267" s="368" t="s">
        <v>2489</v>
      </c>
      <c r="E267" s="352">
        <v>43896</v>
      </c>
      <c r="F267" s="370">
        <v>1</v>
      </c>
      <c r="G267" s="306"/>
    </row>
    <row r="268" spans="1:7" s="157" customFormat="1" ht="27.6" hidden="1" customHeight="1">
      <c r="A268" s="368" t="s">
        <v>1506</v>
      </c>
      <c r="B268" s="368" t="s">
        <v>2487</v>
      </c>
      <c r="C268" s="368" t="s">
        <v>2507</v>
      </c>
      <c r="D268" s="368" t="s">
        <v>2489</v>
      </c>
      <c r="E268" s="352">
        <v>43899</v>
      </c>
      <c r="F268" s="370">
        <v>1</v>
      </c>
      <c r="G268" s="306"/>
    </row>
    <row r="269" spans="1:7" s="157" customFormat="1" ht="27.6" hidden="1" customHeight="1">
      <c r="A269" s="368" t="s">
        <v>1507</v>
      </c>
      <c r="B269" s="368" t="s">
        <v>2487</v>
      </c>
      <c r="C269" s="368" t="s">
        <v>2508</v>
      </c>
      <c r="D269" s="368" t="s">
        <v>2489</v>
      </c>
      <c r="E269" s="352">
        <v>43901</v>
      </c>
      <c r="F269" s="370">
        <v>1</v>
      </c>
      <c r="G269" s="306"/>
    </row>
    <row r="270" spans="1:7" s="157" customFormat="1" ht="27.6" hidden="1" customHeight="1">
      <c r="A270" s="368" t="s">
        <v>1508</v>
      </c>
      <c r="B270" s="368" t="s">
        <v>2487</v>
      </c>
      <c r="C270" s="368" t="s">
        <v>2509</v>
      </c>
      <c r="D270" s="368" t="s">
        <v>2489</v>
      </c>
      <c r="E270" s="352">
        <v>43902</v>
      </c>
      <c r="F270" s="370">
        <v>1</v>
      </c>
      <c r="G270" s="306"/>
    </row>
    <row r="271" spans="1:7" s="157" customFormat="1" ht="27.6" hidden="1" customHeight="1">
      <c r="A271" s="368" t="s">
        <v>1509</v>
      </c>
      <c r="B271" s="368" t="s">
        <v>2487</v>
      </c>
      <c r="C271" s="368" t="s">
        <v>2510</v>
      </c>
      <c r="D271" s="368" t="s">
        <v>2489</v>
      </c>
      <c r="E271" s="352">
        <v>43906</v>
      </c>
      <c r="F271" s="370">
        <v>1</v>
      </c>
      <c r="G271" s="306"/>
    </row>
    <row r="272" spans="1:7" s="157" customFormat="1" ht="27.6" hidden="1" customHeight="1">
      <c r="A272" s="368" t="s">
        <v>1510</v>
      </c>
      <c r="B272" s="368" t="s">
        <v>2487</v>
      </c>
      <c r="C272" s="368" t="s">
        <v>2511</v>
      </c>
      <c r="D272" s="368" t="s">
        <v>2489</v>
      </c>
      <c r="E272" s="352">
        <v>43907</v>
      </c>
      <c r="F272" s="370">
        <v>1</v>
      </c>
      <c r="G272" s="306"/>
    </row>
    <row r="273" spans="1:7" s="157" customFormat="1" ht="27.6" hidden="1" customHeight="1">
      <c r="A273" s="368" t="s">
        <v>1511</v>
      </c>
      <c r="B273" s="368" t="s">
        <v>2487</v>
      </c>
      <c r="C273" s="368" t="s">
        <v>2512</v>
      </c>
      <c r="D273" s="368" t="s">
        <v>2489</v>
      </c>
      <c r="E273" s="352">
        <v>43908</v>
      </c>
      <c r="F273" s="370">
        <v>1</v>
      </c>
      <c r="G273" s="306"/>
    </row>
    <row r="274" spans="1:7" s="157" customFormat="1" ht="27.6" hidden="1" customHeight="1">
      <c r="A274" s="368" t="s">
        <v>1512</v>
      </c>
      <c r="B274" s="368" t="s">
        <v>2114</v>
      </c>
      <c r="C274" s="368" t="s">
        <v>2513</v>
      </c>
      <c r="D274" s="368" t="s">
        <v>2427</v>
      </c>
      <c r="E274" s="352">
        <v>43846</v>
      </c>
      <c r="F274" s="370">
        <v>1</v>
      </c>
      <c r="G274" s="306"/>
    </row>
    <row r="275" spans="1:7" s="157" customFormat="1" ht="27.6" hidden="1" customHeight="1">
      <c r="A275" s="368" t="s">
        <v>1513</v>
      </c>
      <c r="B275" s="368" t="s">
        <v>1282</v>
      </c>
      <c r="C275" s="368" t="s">
        <v>2514</v>
      </c>
      <c r="D275" s="368" t="s">
        <v>2300</v>
      </c>
      <c r="E275" s="352">
        <v>43867</v>
      </c>
      <c r="F275" s="370">
        <v>1</v>
      </c>
      <c r="G275" s="306"/>
    </row>
    <row r="276" spans="1:7" s="157" customFormat="1" ht="27.6" hidden="1" customHeight="1">
      <c r="A276" s="368" t="s">
        <v>1514</v>
      </c>
      <c r="B276" s="368" t="s">
        <v>2515</v>
      </c>
      <c r="C276" s="368" t="s">
        <v>2516</v>
      </c>
      <c r="D276" s="368" t="s">
        <v>2517</v>
      </c>
      <c r="E276" s="372">
        <v>43860</v>
      </c>
      <c r="F276" s="370">
        <v>1</v>
      </c>
      <c r="G276" s="306"/>
    </row>
    <row r="277" spans="1:7" s="157" customFormat="1" ht="27.6" hidden="1" customHeight="1">
      <c r="A277" s="368" t="s">
        <v>1515</v>
      </c>
      <c r="B277" s="368" t="s">
        <v>2118</v>
      </c>
      <c r="C277" s="368" t="s">
        <v>2518</v>
      </c>
      <c r="D277" s="368" t="s">
        <v>2119</v>
      </c>
      <c r="E277" s="352">
        <v>43869</v>
      </c>
      <c r="F277" s="370">
        <v>2</v>
      </c>
      <c r="G277" s="306"/>
    </row>
    <row r="278" spans="1:7" s="157" customFormat="1" ht="27.6" hidden="1" customHeight="1">
      <c r="A278" s="368" t="s">
        <v>1516</v>
      </c>
      <c r="B278" s="368" t="s">
        <v>1184</v>
      </c>
      <c r="C278" s="368" t="s">
        <v>2519</v>
      </c>
      <c r="D278" s="368" t="s">
        <v>2338</v>
      </c>
      <c r="E278" s="352">
        <v>43865</v>
      </c>
      <c r="F278" s="370">
        <v>1</v>
      </c>
      <c r="G278" s="306"/>
    </row>
    <row r="279" spans="1:7" s="157" customFormat="1" ht="27.6" hidden="1" customHeight="1">
      <c r="A279" s="368" t="s">
        <v>1517</v>
      </c>
      <c r="B279" s="368" t="s">
        <v>2331</v>
      </c>
      <c r="C279" s="368" t="s">
        <v>1518</v>
      </c>
      <c r="D279" s="368" t="s">
        <v>2236</v>
      </c>
      <c r="E279" s="352">
        <v>43880</v>
      </c>
      <c r="F279" s="370">
        <v>1</v>
      </c>
      <c r="G279" s="306"/>
    </row>
    <row r="280" spans="1:7" s="157" customFormat="1" ht="27.6" hidden="1" customHeight="1">
      <c r="A280" s="368" t="s">
        <v>1519</v>
      </c>
      <c r="B280" s="368" t="s">
        <v>1358</v>
      </c>
      <c r="C280" s="368" t="s">
        <v>2520</v>
      </c>
      <c r="D280" s="368" t="s">
        <v>1192</v>
      </c>
      <c r="E280" s="352">
        <v>43854</v>
      </c>
      <c r="F280" s="370">
        <v>1</v>
      </c>
      <c r="G280" s="306"/>
    </row>
    <row r="281" spans="1:7" s="157" customFormat="1" ht="27.6" hidden="1" customHeight="1">
      <c r="A281" s="368" t="s">
        <v>1520</v>
      </c>
      <c r="B281" s="368" t="s">
        <v>1175</v>
      </c>
      <c r="C281" s="368" t="s">
        <v>1521</v>
      </c>
      <c r="D281" s="368" t="s">
        <v>2521</v>
      </c>
      <c r="E281" s="352">
        <v>43868</v>
      </c>
      <c r="F281" s="370">
        <v>1</v>
      </c>
      <c r="G281" s="306"/>
    </row>
    <row r="282" spans="1:7" s="157" customFormat="1" ht="27.6" hidden="1" customHeight="1">
      <c r="A282" s="368" t="s">
        <v>1522</v>
      </c>
      <c r="B282" s="368" t="s">
        <v>2107</v>
      </c>
      <c r="C282" s="368" t="s">
        <v>2522</v>
      </c>
      <c r="D282" s="368" t="s">
        <v>2222</v>
      </c>
      <c r="E282" s="352">
        <v>43863</v>
      </c>
      <c r="F282" s="370">
        <v>2</v>
      </c>
      <c r="G282" s="306"/>
    </row>
    <row r="283" spans="1:7" s="157" customFormat="1" ht="27.6" hidden="1" customHeight="1">
      <c r="A283" s="368" t="s">
        <v>1523</v>
      </c>
      <c r="B283" s="368" t="s">
        <v>2523</v>
      </c>
      <c r="C283" s="368" t="s">
        <v>2524</v>
      </c>
      <c r="D283" s="368" t="s">
        <v>2525</v>
      </c>
      <c r="E283" s="352">
        <v>43876</v>
      </c>
      <c r="F283" s="370">
        <v>1</v>
      </c>
      <c r="G283" s="306"/>
    </row>
    <row r="284" spans="1:7" s="157" customFormat="1" ht="27.6" hidden="1" customHeight="1">
      <c r="A284" s="368" t="s">
        <v>1524</v>
      </c>
      <c r="B284" s="368" t="s">
        <v>2526</v>
      </c>
      <c r="C284" s="368" t="s">
        <v>1525</v>
      </c>
      <c r="D284" s="368" t="s">
        <v>2527</v>
      </c>
      <c r="E284" s="352">
        <v>43865</v>
      </c>
      <c r="F284" s="370">
        <v>1</v>
      </c>
      <c r="G284" s="306"/>
    </row>
    <row r="285" spans="1:7" s="157" customFormat="1" ht="27.6" hidden="1" customHeight="1">
      <c r="A285" s="368" t="s">
        <v>1526</v>
      </c>
      <c r="B285" s="368" t="s">
        <v>1184</v>
      </c>
      <c r="C285" s="368" t="s">
        <v>2528</v>
      </c>
      <c r="D285" s="368" t="s">
        <v>2529</v>
      </c>
      <c r="E285" s="352">
        <v>43862</v>
      </c>
      <c r="F285" s="370">
        <v>1</v>
      </c>
      <c r="G285" s="306"/>
    </row>
    <row r="286" spans="1:7" s="157" customFormat="1" ht="27.6" hidden="1" customHeight="1">
      <c r="A286" s="368" t="s">
        <v>1527</v>
      </c>
      <c r="B286" s="368" t="s">
        <v>2530</v>
      </c>
      <c r="C286" s="368" t="s">
        <v>2531</v>
      </c>
      <c r="D286" s="368" t="s">
        <v>2532</v>
      </c>
      <c r="E286" s="352">
        <v>43880</v>
      </c>
      <c r="F286" s="370">
        <v>1</v>
      </c>
      <c r="G286" s="306"/>
    </row>
    <row r="287" spans="1:7" s="157" customFormat="1" ht="27.6" hidden="1" customHeight="1">
      <c r="A287" s="368" t="s">
        <v>1528</v>
      </c>
      <c r="B287" s="368" t="s">
        <v>2533</v>
      </c>
      <c r="C287" s="368" t="s">
        <v>2534</v>
      </c>
      <c r="D287" s="368" t="s">
        <v>2535</v>
      </c>
      <c r="E287" s="352">
        <v>43868</v>
      </c>
      <c r="F287" s="370">
        <v>1</v>
      </c>
      <c r="G287" s="306"/>
    </row>
    <row r="288" spans="1:7" s="157" customFormat="1" ht="27.6" hidden="1" customHeight="1">
      <c r="A288" s="368" t="s">
        <v>1529</v>
      </c>
      <c r="B288" s="368" t="s">
        <v>2471</v>
      </c>
      <c r="C288" s="368" t="s">
        <v>2536</v>
      </c>
      <c r="D288" s="368" t="s">
        <v>2537</v>
      </c>
      <c r="E288" s="352">
        <v>43870</v>
      </c>
      <c r="F288" s="370">
        <v>1</v>
      </c>
      <c r="G288" s="306"/>
    </row>
    <row r="289" spans="1:7" s="157" customFormat="1" ht="27.6" hidden="1" customHeight="1">
      <c r="A289" s="368" t="s">
        <v>1530</v>
      </c>
      <c r="B289" s="368" t="s">
        <v>2107</v>
      </c>
      <c r="C289" s="368" t="s">
        <v>2538</v>
      </c>
      <c r="D289" s="368" t="s">
        <v>2539</v>
      </c>
      <c r="E289" s="352">
        <v>43876</v>
      </c>
      <c r="F289" s="370">
        <v>2</v>
      </c>
      <c r="G289" s="306"/>
    </row>
    <row r="290" spans="1:7" s="157" customFormat="1" ht="27.6" hidden="1" customHeight="1">
      <c r="A290" s="368" t="s">
        <v>1531</v>
      </c>
      <c r="B290" s="368" t="s">
        <v>2540</v>
      </c>
      <c r="C290" s="368" t="s">
        <v>2541</v>
      </c>
      <c r="D290" s="368" t="s">
        <v>2542</v>
      </c>
      <c r="E290" s="352">
        <v>43874</v>
      </c>
      <c r="F290" s="370">
        <v>1</v>
      </c>
      <c r="G290" s="306"/>
    </row>
    <row r="291" spans="1:7" s="157" customFormat="1" ht="27.6" hidden="1" customHeight="1">
      <c r="A291" s="368" t="s">
        <v>1532</v>
      </c>
      <c r="B291" s="368" t="s">
        <v>1183</v>
      </c>
      <c r="C291" s="368" t="s">
        <v>2543</v>
      </c>
      <c r="D291" s="368" t="s">
        <v>2544</v>
      </c>
      <c r="E291" s="352">
        <v>43883</v>
      </c>
      <c r="F291" s="370">
        <v>2</v>
      </c>
      <c r="G291" s="306"/>
    </row>
    <row r="292" spans="1:7" s="157" customFormat="1" ht="27.6" hidden="1" customHeight="1">
      <c r="A292" s="368" t="s">
        <v>1533</v>
      </c>
      <c r="B292" s="368" t="s">
        <v>2127</v>
      </c>
      <c r="C292" s="368" t="s">
        <v>2545</v>
      </c>
      <c r="D292" s="368" t="s">
        <v>2546</v>
      </c>
      <c r="E292" s="352">
        <v>43875</v>
      </c>
      <c r="F292" s="370">
        <v>1</v>
      </c>
      <c r="G292" s="306"/>
    </row>
    <row r="293" spans="1:7" s="157" customFormat="1" ht="27.6" hidden="1" customHeight="1">
      <c r="A293" s="368" t="s">
        <v>1534</v>
      </c>
      <c r="B293" s="368" t="s">
        <v>1188</v>
      </c>
      <c r="C293" s="368" t="s">
        <v>2547</v>
      </c>
      <c r="D293" s="368" t="s">
        <v>2110</v>
      </c>
      <c r="E293" s="352">
        <v>43883</v>
      </c>
      <c r="F293" s="370">
        <v>2</v>
      </c>
      <c r="G293" s="306"/>
    </row>
    <row r="294" spans="1:7" s="157" customFormat="1" ht="27.6" hidden="1" customHeight="1">
      <c r="A294" s="368" t="s">
        <v>1535</v>
      </c>
      <c r="B294" s="368" t="s">
        <v>1179</v>
      </c>
      <c r="C294" s="368" t="s">
        <v>2548</v>
      </c>
      <c r="D294" s="368" t="s">
        <v>2549</v>
      </c>
      <c r="E294" s="352">
        <v>43879</v>
      </c>
      <c r="F294" s="370">
        <v>1</v>
      </c>
      <c r="G294" s="306"/>
    </row>
    <row r="295" spans="1:7" s="157" customFormat="1" ht="27.6" hidden="1" customHeight="1">
      <c r="A295" s="368" t="s">
        <v>1536</v>
      </c>
      <c r="B295" s="368" t="s">
        <v>1179</v>
      </c>
      <c r="C295" s="368" t="s">
        <v>2550</v>
      </c>
      <c r="D295" s="368" t="s">
        <v>2551</v>
      </c>
      <c r="E295" s="352">
        <v>43881</v>
      </c>
      <c r="F295" s="370">
        <v>1</v>
      </c>
      <c r="G295" s="306"/>
    </row>
    <row r="296" spans="1:7" s="157" customFormat="1" ht="27.6" hidden="1" customHeight="1">
      <c r="A296" s="368" t="s">
        <v>1537</v>
      </c>
      <c r="B296" s="368" t="s">
        <v>2552</v>
      </c>
      <c r="C296" s="368" t="s">
        <v>1538</v>
      </c>
      <c r="D296" s="368" t="s">
        <v>2553</v>
      </c>
      <c r="E296" s="352">
        <v>43909</v>
      </c>
      <c r="F296" s="370">
        <v>1</v>
      </c>
      <c r="G296" s="306"/>
    </row>
    <row r="297" spans="1:7" s="157" customFormat="1" ht="27.6" hidden="1" customHeight="1">
      <c r="A297" s="368" t="s">
        <v>1539</v>
      </c>
      <c r="B297" s="368" t="s">
        <v>2408</v>
      </c>
      <c r="C297" s="368" t="s">
        <v>2554</v>
      </c>
      <c r="D297" s="368" t="s">
        <v>2555</v>
      </c>
      <c r="E297" s="352">
        <v>43906</v>
      </c>
      <c r="F297" s="370">
        <v>1</v>
      </c>
      <c r="G297" s="306"/>
    </row>
    <row r="298" spans="1:7" s="157" customFormat="1" ht="27.6" hidden="1" customHeight="1">
      <c r="A298" s="368" t="s">
        <v>1540</v>
      </c>
      <c r="B298" s="368" t="s">
        <v>2556</v>
      </c>
      <c r="C298" s="368" t="s">
        <v>2557</v>
      </c>
      <c r="D298" s="368" t="s">
        <v>2558</v>
      </c>
      <c r="E298" s="352">
        <v>43888</v>
      </c>
      <c r="F298" s="370">
        <v>1</v>
      </c>
      <c r="G298" s="306"/>
    </row>
    <row r="299" spans="1:7" s="157" customFormat="1" ht="27.6" hidden="1" customHeight="1">
      <c r="A299" s="368" t="s">
        <v>1541</v>
      </c>
      <c r="B299" s="368" t="s">
        <v>1542</v>
      </c>
      <c r="C299" s="368" t="s">
        <v>2258</v>
      </c>
      <c r="D299" s="368" t="s">
        <v>2470</v>
      </c>
      <c r="E299" s="352">
        <v>43893</v>
      </c>
      <c r="F299" s="370">
        <v>1</v>
      </c>
      <c r="G299" s="306"/>
    </row>
    <row r="300" spans="1:7" s="157" customFormat="1" ht="27.6" hidden="1" customHeight="1">
      <c r="A300" s="368" t="s">
        <v>1543</v>
      </c>
      <c r="B300" s="368" t="s">
        <v>2131</v>
      </c>
      <c r="C300" s="368" t="s">
        <v>2559</v>
      </c>
      <c r="D300" s="368" t="s">
        <v>2560</v>
      </c>
      <c r="E300" s="352">
        <v>43903</v>
      </c>
      <c r="F300" s="370">
        <v>1</v>
      </c>
      <c r="G300" s="306"/>
    </row>
    <row r="301" spans="1:7" s="157" customFormat="1" ht="27.6" hidden="1" customHeight="1">
      <c r="A301" s="368" t="s">
        <v>1544</v>
      </c>
      <c r="B301" s="368" t="s">
        <v>1179</v>
      </c>
      <c r="C301" s="368" t="s">
        <v>2561</v>
      </c>
      <c r="D301" s="368" t="s">
        <v>2108</v>
      </c>
      <c r="E301" s="352">
        <v>43907</v>
      </c>
      <c r="F301" s="370">
        <v>1</v>
      </c>
      <c r="G301" s="306"/>
    </row>
    <row r="302" spans="1:7" s="157" customFormat="1" ht="27.6" hidden="1" customHeight="1">
      <c r="A302" s="368" t="s">
        <v>1545</v>
      </c>
      <c r="B302" s="368" t="s">
        <v>1546</v>
      </c>
      <c r="C302" s="368" t="s">
        <v>1547</v>
      </c>
      <c r="D302" s="368" t="s">
        <v>2562</v>
      </c>
      <c r="E302" s="372">
        <v>43982</v>
      </c>
      <c r="F302" s="370">
        <v>1</v>
      </c>
      <c r="G302" s="306"/>
    </row>
    <row r="303" spans="1:7" s="157" customFormat="1" ht="27.6" hidden="1" customHeight="1">
      <c r="A303" s="368" t="s">
        <v>1548</v>
      </c>
      <c r="B303" s="368" t="s">
        <v>2367</v>
      </c>
      <c r="C303" s="368" t="s">
        <v>2563</v>
      </c>
      <c r="D303" s="368" t="s">
        <v>2126</v>
      </c>
      <c r="E303" s="372">
        <v>44108</v>
      </c>
      <c r="F303" s="370">
        <v>3</v>
      </c>
      <c r="G303" s="306"/>
    </row>
    <row r="304" spans="1:7" s="157" customFormat="1" ht="27.6" hidden="1" customHeight="1">
      <c r="A304" s="368" t="s">
        <v>1549</v>
      </c>
      <c r="B304" s="368" t="s">
        <v>1176</v>
      </c>
      <c r="C304" s="368" t="s">
        <v>2564</v>
      </c>
      <c r="D304" s="368" t="s">
        <v>2565</v>
      </c>
      <c r="E304" s="372">
        <v>44051</v>
      </c>
      <c r="F304" s="370">
        <v>1</v>
      </c>
      <c r="G304" s="306"/>
    </row>
    <row r="305" spans="1:7" s="157" customFormat="1" ht="27.6" hidden="1" customHeight="1">
      <c r="A305" s="368" t="s">
        <v>1550</v>
      </c>
      <c r="B305" s="368" t="s">
        <v>2118</v>
      </c>
      <c r="C305" s="368" t="s">
        <v>1551</v>
      </c>
      <c r="D305" s="368" t="s">
        <v>2566</v>
      </c>
      <c r="E305" s="372">
        <v>44077</v>
      </c>
      <c r="F305" s="370">
        <v>1</v>
      </c>
      <c r="G305" s="306"/>
    </row>
    <row r="306" spans="1:7" s="157" customFormat="1" ht="27.6" hidden="1" customHeight="1">
      <c r="A306" s="368" t="s">
        <v>1552</v>
      </c>
      <c r="B306" s="368" t="s">
        <v>2567</v>
      </c>
      <c r="C306" s="368" t="s">
        <v>2568</v>
      </c>
      <c r="D306" s="368" t="s">
        <v>2569</v>
      </c>
      <c r="E306" s="372">
        <v>44084</v>
      </c>
      <c r="F306" s="370">
        <v>1</v>
      </c>
      <c r="G306" s="306"/>
    </row>
    <row r="307" spans="1:7" s="157" customFormat="1" ht="27.6" hidden="1" customHeight="1">
      <c r="A307" s="368" t="s">
        <v>1553</v>
      </c>
      <c r="B307" s="368" t="s">
        <v>1178</v>
      </c>
      <c r="C307" s="368" t="s">
        <v>1178</v>
      </c>
      <c r="D307" s="368" t="s">
        <v>2570</v>
      </c>
      <c r="E307" s="372">
        <v>44071</v>
      </c>
      <c r="F307" s="370">
        <v>1</v>
      </c>
      <c r="G307" s="306"/>
    </row>
    <row r="308" spans="1:7" s="157" customFormat="1" ht="27.6" hidden="1" customHeight="1">
      <c r="A308" s="368" t="s">
        <v>1554</v>
      </c>
      <c r="B308" s="368" t="s">
        <v>2475</v>
      </c>
      <c r="C308" s="368" t="s">
        <v>2571</v>
      </c>
      <c r="D308" s="368" t="s">
        <v>2572</v>
      </c>
      <c r="E308" s="372">
        <v>44085</v>
      </c>
      <c r="F308" s="370">
        <v>1</v>
      </c>
      <c r="G308" s="306"/>
    </row>
    <row r="309" spans="1:7" s="157" customFormat="1" ht="27.6" hidden="1" customHeight="1">
      <c r="A309" s="368" t="s">
        <v>1555</v>
      </c>
      <c r="B309" s="368" t="s">
        <v>2475</v>
      </c>
      <c r="C309" s="368" t="s">
        <v>2573</v>
      </c>
      <c r="D309" s="368" t="s">
        <v>1556</v>
      </c>
      <c r="E309" s="372">
        <v>44092</v>
      </c>
      <c r="F309" s="370">
        <v>1</v>
      </c>
      <c r="G309" s="306"/>
    </row>
    <row r="310" spans="1:7" s="157" customFormat="1" ht="27.6" hidden="1" customHeight="1">
      <c r="A310" s="368" t="s">
        <v>1557</v>
      </c>
      <c r="B310" s="368" t="s">
        <v>2475</v>
      </c>
      <c r="C310" s="368" t="s">
        <v>2574</v>
      </c>
      <c r="D310" s="368" t="s">
        <v>1556</v>
      </c>
      <c r="E310" s="372">
        <v>44099</v>
      </c>
      <c r="F310" s="370">
        <v>1</v>
      </c>
      <c r="G310" s="306"/>
    </row>
    <row r="311" spans="1:7" s="157" customFormat="1" ht="27.6" hidden="1" customHeight="1">
      <c r="A311" s="368" t="s">
        <v>1558</v>
      </c>
      <c r="B311" s="368" t="s">
        <v>2475</v>
      </c>
      <c r="C311" s="368" t="s">
        <v>2575</v>
      </c>
      <c r="D311" s="368" t="s">
        <v>1556</v>
      </c>
      <c r="E311" s="372">
        <v>44106</v>
      </c>
      <c r="F311" s="370">
        <v>1</v>
      </c>
      <c r="G311" s="306"/>
    </row>
    <row r="312" spans="1:7" s="157" customFormat="1" ht="27.6" hidden="1" customHeight="1">
      <c r="A312" s="368" t="s">
        <v>1559</v>
      </c>
      <c r="B312" s="368" t="s">
        <v>2475</v>
      </c>
      <c r="C312" s="368" t="s">
        <v>2576</v>
      </c>
      <c r="D312" s="368" t="s">
        <v>1556</v>
      </c>
      <c r="E312" s="372">
        <v>44113</v>
      </c>
      <c r="F312" s="370">
        <v>1</v>
      </c>
      <c r="G312" s="306"/>
    </row>
    <row r="313" spans="1:7" s="157" customFormat="1" ht="27.6" hidden="1" customHeight="1">
      <c r="A313" s="368" t="s">
        <v>1560</v>
      </c>
      <c r="B313" s="368" t="s">
        <v>2475</v>
      </c>
      <c r="C313" s="368" t="s">
        <v>2577</v>
      </c>
      <c r="D313" s="368" t="s">
        <v>1556</v>
      </c>
      <c r="E313" s="372">
        <v>44120</v>
      </c>
      <c r="F313" s="370">
        <v>1</v>
      </c>
      <c r="G313" s="306"/>
    </row>
    <row r="314" spans="1:7" s="157" customFormat="1" ht="27.6" hidden="1" customHeight="1">
      <c r="A314" s="368" t="s">
        <v>1561</v>
      </c>
      <c r="B314" s="368" t="s">
        <v>2475</v>
      </c>
      <c r="C314" s="368" t="s">
        <v>2578</v>
      </c>
      <c r="D314" s="368" t="s">
        <v>1556</v>
      </c>
      <c r="E314" s="372">
        <v>44127</v>
      </c>
      <c r="F314" s="370">
        <v>1</v>
      </c>
      <c r="G314" s="306"/>
    </row>
    <row r="315" spans="1:7" s="157" customFormat="1" ht="27.6" hidden="1" customHeight="1">
      <c r="A315" s="368" t="s">
        <v>1562</v>
      </c>
      <c r="B315" s="368" t="s">
        <v>2475</v>
      </c>
      <c r="C315" s="368" t="s">
        <v>2579</v>
      </c>
      <c r="D315" s="368" t="s">
        <v>1556</v>
      </c>
      <c r="E315" s="372">
        <v>44134</v>
      </c>
      <c r="F315" s="370">
        <v>1</v>
      </c>
      <c r="G315" s="306"/>
    </row>
    <row r="316" spans="1:7" s="157" customFormat="1" ht="27.6" hidden="1" customHeight="1">
      <c r="A316" s="368" t="s">
        <v>1563</v>
      </c>
      <c r="B316" s="368" t="s">
        <v>2475</v>
      </c>
      <c r="C316" s="368" t="s">
        <v>2580</v>
      </c>
      <c r="D316" s="368" t="s">
        <v>1556</v>
      </c>
      <c r="E316" s="372">
        <v>44141</v>
      </c>
      <c r="F316" s="370">
        <v>1</v>
      </c>
      <c r="G316" s="306"/>
    </row>
    <row r="317" spans="1:7" s="157" customFormat="1" ht="27.6" hidden="1" customHeight="1">
      <c r="A317" s="368" t="s">
        <v>1564</v>
      </c>
      <c r="B317" s="368" t="s">
        <v>2475</v>
      </c>
      <c r="C317" s="368" t="s">
        <v>2581</v>
      </c>
      <c r="D317" s="368" t="s">
        <v>1556</v>
      </c>
      <c r="E317" s="372">
        <v>44148</v>
      </c>
      <c r="F317" s="370">
        <v>1</v>
      </c>
      <c r="G317" s="306"/>
    </row>
    <row r="318" spans="1:7" s="157" customFormat="1" ht="27.6" hidden="1" customHeight="1">
      <c r="A318" s="368" t="s">
        <v>1565</v>
      </c>
      <c r="B318" s="368" t="s">
        <v>2130</v>
      </c>
      <c r="C318" s="368" t="s">
        <v>2582</v>
      </c>
      <c r="D318" s="368" t="s">
        <v>2322</v>
      </c>
      <c r="E318" s="352">
        <v>44098</v>
      </c>
      <c r="F318" s="370">
        <v>1</v>
      </c>
      <c r="G318" s="306"/>
    </row>
    <row r="319" spans="1:7" s="157" customFormat="1" ht="27.6" hidden="1" customHeight="1">
      <c r="A319" s="368" t="s">
        <v>1566</v>
      </c>
      <c r="B319" s="368" t="s">
        <v>1567</v>
      </c>
      <c r="C319" s="368" t="s">
        <v>2583</v>
      </c>
      <c r="D319" s="368" t="s">
        <v>2584</v>
      </c>
      <c r="E319" s="352">
        <v>44092</v>
      </c>
      <c r="F319" s="370">
        <v>1</v>
      </c>
      <c r="G319" s="306"/>
    </row>
    <row r="320" spans="1:7" s="157" customFormat="1" ht="27.6" hidden="1" customHeight="1">
      <c r="A320" s="368" t="s">
        <v>1568</v>
      </c>
      <c r="B320" s="368" t="s">
        <v>2323</v>
      </c>
      <c r="C320" s="368" t="s">
        <v>1569</v>
      </c>
      <c r="D320" s="368" t="s">
        <v>2105</v>
      </c>
      <c r="E320" s="352">
        <v>44104</v>
      </c>
      <c r="F320" s="370">
        <v>1</v>
      </c>
      <c r="G320" s="306"/>
    </row>
    <row r="321" spans="1:9" s="157" customFormat="1" ht="27.6" hidden="1" customHeight="1">
      <c r="A321" s="368" t="s">
        <v>1570</v>
      </c>
      <c r="B321" s="368" t="s">
        <v>1571</v>
      </c>
      <c r="C321" s="368" t="s">
        <v>1572</v>
      </c>
      <c r="D321" s="368" t="s">
        <v>2585</v>
      </c>
      <c r="E321" s="352">
        <v>44115</v>
      </c>
      <c r="F321" s="370">
        <v>2</v>
      </c>
      <c r="G321" s="306"/>
    </row>
    <row r="322" spans="1:9" s="157" customFormat="1" ht="27.6" hidden="1" customHeight="1">
      <c r="A322" s="368" t="s">
        <v>1573</v>
      </c>
      <c r="B322" s="368" t="s">
        <v>2586</v>
      </c>
      <c r="C322" s="368" t="s">
        <v>2587</v>
      </c>
      <c r="D322" s="368" t="s">
        <v>2585</v>
      </c>
      <c r="E322" s="352">
        <v>44166</v>
      </c>
      <c r="F322" s="370">
        <v>1</v>
      </c>
      <c r="G322" s="306"/>
    </row>
    <row r="323" spans="1:9" s="157" customFormat="1" ht="27.6" hidden="1" customHeight="1">
      <c r="A323" s="368" t="s">
        <v>1574</v>
      </c>
      <c r="B323" s="368" t="s">
        <v>2191</v>
      </c>
      <c r="C323" s="368" t="s">
        <v>2588</v>
      </c>
      <c r="D323" s="368" t="s">
        <v>2589</v>
      </c>
      <c r="E323" s="352">
        <v>44114</v>
      </c>
      <c r="F323" s="370">
        <v>2</v>
      </c>
      <c r="G323" s="306"/>
    </row>
    <row r="324" spans="1:9" s="157" customFormat="1" ht="27.6" hidden="1" customHeight="1">
      <c r="A324" s="368" t="s">
        <v>1575</v>
      </c>
      <c r="B324" s="368" t="s">
        <v>1181</v>
      </c>
      <c r="C324" s="368" t="s">
        <v>2590</v>
      </c>
      <c r="D324" s="368" t="s">
        <v>2591</v>
      </c>
      <c r="E324" s="352">
        <v>44142</v>
      </c>
      <c r="F324" s="370">
        <v>1</v>
      </c>
      <c r="G324" s="306"/>
    </row>
    <row r="325" spans="1:9" s="157" customFormat="1" ht="27.6" hidden="1" customHeight="1">
      <c r="A325" s="368" t="s">
        <v>1576</v>
      </c>
      <c r="B325" s="368" t="s">
        <v>1181</v>
      </c>
      <c r="C325" s="368" t="s">
        <v>2592</v>
      </c>
      <c r="D325" s="368" t="s">
        <v>2593</v>
      </c>
      <c r="E325" s="352">
        <v>44156</v>
      </c>
      <c r="F325" s="370">
        <v>2</v>
      </c>
      <c r="G325" s="306"/>
    </row>
    <row r="326" spans="1:9" s="157" customFormat="1" ht="27.6" hidden="1" customHeight="1">
      <c r="A326" s="368" t="s">
        <v>1577</v>
      </c>
      <c r="B326" s="368" t="s">
        <v>1190</v>
      </c>
      <c r="C326" s="368" t="s">
        <v>1578</v>
      </c>
      <c r="D326" s="368" t="s">
        <v>1579</v>
      </c>
      <c r="E326" s="352">
        <v>44150</v>
      </c>
      <c r="F326" s="370">
        <v>1</v>
      </c>
      <c r="G326" s="306"/>
    </row>
    <row r="327" spans="1:9" s="157" customFormat="1" ht="27.6" hidden="1" customHeight="1">
      <c r="A327" s="368" t="s">
        <v>1580</v>
      </c>
      <c r="B327" s="368" t="s">
        <v>1581</v>
      </c>
      <c r="C327" s="368" t="s">
        <v>2594</v>
      </c>
      <c r="D327" s="368" t="s">
        <v>2595</v>
      </c>
      <c r="E327" s="372">
        <v>44123</v>
      </c>
      <c r="F327" s="370">
        <v>1</v>
      </c>
      <c r="G327" s="306"/>
    </row>
    <row r="328" spans="1:9" s="157" customFormat="1" ht="27.6" hidden="1" customHeight="1">
      <c r="A328" s="368" t="s">
        <v>1582</v>
      </c>
      <c r="B328" s="368" t="s">
        <v>1581</v>
      </c>
      <c r="C328" s="368" t="s">
        <v>2594</v>
      </c>
      <c r="D328" s="368" t="s">
        <v>2595</v>
      </c>
      <c r="E328" s="372">
        <v>44126</v>
      </c>
      <c r="F328" s="370">
        <v>1</v>
      </c>
      <c r="G328" s="306"/>
    </row>
    <row r="329" spans="1:9" s="157" customFormat="1" ht="27.6" hidden="1" customHeight="1">
      <c r="A329" s="368" t="s">
        <v>1583</v>
      </c>
      <c r="B329" s="368" t="s">
        <v>1581</v>
      </c>
      <c r="C329" s="368" t="s">
        <v>2596</v>
      </c>
      <c r="D329" s="368" t="s">
        <v>2595</v>
      </c>
      <c r="E329" s="372">
        <v>44151</v>
      </c>
      <c r="F329" s="370">
        <v>1</v>
      </c>
      <c r="G329" s="306"/>
    </row>
    <row r="330" spans="1:9" s="157" customFormat="1" ht="27.6" hidden="1" customHeight="1">
      <c r="A330" s="368" t="s">
        <v>1584</v>
      </c>
      <c r="B330" s="368" t="s">
        <v>1581</v>
      </c>
      <c r="C330" s="368" t="s">
        <v>2596</v>
      </c>
      <c r="D330" s="368" t="s">
        <v>2595</v>
      </c>
      <c r="E330" s="372">
        <v>44154</v>
      </c>
      <c r="F330" s="370">
        <v>1</v>
      </c>
      <c r="G330" s="306"/>
    </row>
    <row r="331" spans="1:9" s="157" customFormat="1" ht="27.6" hidden="1" customHeight="1">
      <c r="A331" s="368" t="s">
        <v>1585</v>
      </c>
      <c r="B331" s="368" t="s">
        <v>1546</v>
      </c>
      <c r="C331" s="368" t="s">
        <v>2597</v>
      </c>
      <c r="D331" s="368" t="s">
        <v>2598</v>
      </c>
      <c r="E331" s="372">
        <v>44150</v>
      </c>
      <c r="F331" s="370">
        <v>1</v>
      </c>
      <c r="G331" s="306"/>
    </row>
    <row r="332" spans="1:9" s="157" customFormat="1" ht="27.6" hidden="1" customHeight="1">
      <c r="A332" s="368" t="s">
        <v>1586</v>
      </c>
      <c r="B332" s="368" t="s">
        <v>1546</v>
      </c>
      <c r="C332" s="368" t="s">
        <v>2599</v>
      </c>
      <c r="D332" s="368" t="s">
        <v>2598</v>
      </c>
      <c r="E332" s="372">
        <v>44170</v>
      </c>
      <c r="F332" s="370">
        <v>1</v>
      </c>
      <c r="G332" s="306"/>
    </row>
    <row r="333" spans="1:9" s="157" customFormat="1" ht="27.6" hidden="1" customHeight="1">
      <c r="A333" s="368" t="s">
        <v>1587</v>
      </c>
      <c r="B333" s="368" t="s">
        <v>2600</v>
      </c>
      <c r="C333" s="368" t="s">
        <v>2601</v>
      </c>
      <c r="D333" s="368" t="s">
        <v>2517</v>
      </c>
      <c r="E333" s="372">
        <v>44151</v>
      </c>
      <c r="F333" s="370">
        <v>1</v>
      </c>
      <c r="G333" s="306"/>
    </row>
    <row r="334" spans="1:9" s="157" customFormat="1" ht="27.6" hidden="1" customHeight="1">
      <c r="A334" s="368" t="s">
        <v>2602</v>
      </c>
      <c r="B334" s="368" t="s">
        <v>1198</v>
      </c>
      <c r="C334" s="368" t="s">
        <v>2603</v>
      </c>
      <c r="D334" s="368" t="s">
        <v>2604</v>
      </c>
      <c r="E334" s="371" t="s">
        <v>2605</v>
      </c>
      <c r="F334" s="370">
        <v>6</v>
      </c>
      <c r="G334" s="315"/>
      <c r="H334" s="391"/>
      <c r="I334" s="391" t="s">
        <v>2606</v>
      </c>
    </row>
    <row r="335" spans="1:9" s="157" customFormat="1" ht="27.6" hidden="1" customHeight="1">
      <c r="A335" s="368" t="s">
        <v>1588</v>
      </c>
      <c r="B335" s="368" t="s">
        <v>2471</v>
      </c>
      <c r="C335" s="368" t="s">
        <v>1589</v>
      </c>
      <c r="D335" s="368" t="s">
        <v>2607</v>
      </c>
      <c r="E335" s="372">
        <v>44155</v>
      </c>
      <c r="F335" s="370">
        <v>1</v>
      </c>
      <c r="G335" s="306"/>
    </row>
    <row r="336" spans="1:9" s="157" customFormat="1" ht="27.6" hidden="1" customHeight="1">
      <c r="A336" s="368" t="s">
        <v>1590</v>
      </c>
      <c r="B336" s="368" t="s">
        <v>2608</v>
      </c>
      <c r="C336" s="368" t="s">
        <v>2609</v>
      </c>
      <c r="D336" s="368" t="s">
        <v>2610</v>
      </c>
      <c r="E336" s="372">
        <v>44147</v>
      </c>
      <c r="F336" s="370">
        <v>1</v>
      </c>
      <c r="G336" s="306"/>
    </row>
    <row r="337" spans="1:7" s="157" customFormat="1" ht="27.6" hidden="1" customHeight="1">
      <c r="A337" s="368" t="s">
        <v>1591</v>
      </c>
      <c r="B337" s="368" t="s">
        <v>2611</v>
      </c>
      <c r="C337" s="368" t="s">
        <v>2612</v>
      </c>
      <c r="D337" s="368" t="s">
        <v>2607</v>
      </c>
      <c r="E337" s="372">
        <v>44161</v>
      </c>
      <c r="F337" s="370">
        <v>1</v>
      </c>
      <c r="G337" s="306"/>
    </row>
    <row r="338" spans="1:7" s="157" customFormat="1" ht="27.6" hidden="1" customHeight="1">
      <c r="A338" s="368" t="s">
        <v>1592</v>
      </c>
      <c r="B338" s="368" t="s">
        <v>2613</v>
      </c>
      <c r="C338" s="368" t="s">
        <v>2614</v>
      </c>
      <c r="D338" s="368" t="s">
        <v>2615</v>
      </c>
      <c r="E338" s="352">
        <v>44176</v>
      </c>
      <c r="F338" s="370">
        <v>1</v>
      </c>
      <c r="G338" s="306"/>
    </row>
    <row r="339" spans="1:7" s="157" customFormat="1" ht="27.6" hidden="1" customHeight="1">
      <c r="A339" s="368" t="s">
        <v>1593</v>
      </c>
      <c r="B339" s="368" t="s">
        <v>2616</v>
      </c>
      <c r="C339" s="368" t="s">
        <v>2617</v>
      </c>
      <c r="D339" s="368" t="s">
        <v>2618</v>
      </c>
      <c r="E339" s="372">
        <v>44177</v>
      </c>
      <c r="F339" s="370">
        <v>2</v>
      </c>
      <c r="G339" s="306"/>
    </row>
    <row r="340" spans="1:7" s="157" customFormat="1" ht="27.6" hidden="1" customHeight="1">
      <c r="A340" s="368" t="s">
        <v>1594</v>
      </c>
      <c r="B340" s="368" t="s">
        <v>1595</v>
      </c>
      <c r="C340" s="368" t="s">
        <v>2619</v>
      </c>
      <c r="D340" s="368" t="s">
        <v>2300</v>
      </c>
      <c r="E340" s="372">
        <v>44174</v>
      </c>
      <c r="F340" s="370">
        <v>1</v>
      </c>
      <c r="G340" s="306"/>
    </row>
    <row r="341" spans="1:7" s="157" customFormat="1" ht="27.6" hidden="1" customHeight="1">
      <c r="A341" s="368" t="s">
        <v>1596</v>
      </c>
      <c r="B341" s="368" t="s">
        <v>2620</v>
      </c>
      <c r="C341" s="368" t="s">
        <v>2621</v>
      </c>
      <c r="D341" s="368" t="s">
        <v>2622</v>
      </c>
      <c r="E341" s="372">
        <v>44187</v>
      </c>
      <c r="F341" s="370">
        <v>1</v>
      </c>
      <c r="G341" s="306"/>
    </row>
    <row r="342" spans="1:7" s="157" customFormat="1" ht="27.6" hidden="1" customHeight="1">
      <c r="A342" s="368" t="s">
        <v>1597</v>
      </c>
      <c r="B342" s="368" t="s">
        <v>2623</v>
      </c>
      <c r="C342" s="368" t="s">
        <v>2582</v>
      </c>
      <c r="D342" s="368" t="s">
        <v>2624</v>
      </c>
      <c r="E342" s="352">
        <v>44217</v>
      </c>
      <c r="F342" s="370">
        <v>1</v>
      </c>
      <c r="G342" s="368"/>
    </row>
    <row r="343" spans="1:7" s="157" customFormat="1" ht="27.6" hidden="1" customHeight="1">
      <c r="A343" s="368" t="s">
        <v>1598</v>
      </c>
      <c r="B343" s="368" t="s">
        <v>2120</v>
      </c>
      <c r="C343" s="368" t="s">
        <v>2625</v>
      </c>
      <c r="D343" s="368" t="s">
        <v>2618</v>
      </c>
      <c r="E343" s="352">
        <v>44243</v>
      </c>
      <c r="F343" s="370">
        <v>1</v>
      </c>
      <c r="G343" s="368"/>
    </row>
    <row r="344" spans="1:7" s="157" customFormat="1" ht="27.6" hidden="1" customHeight="1">
      <c r="A344" s="368" t="s">
        <v>1599</v>
      </c>
      <c r="B344" s="368" t="s">
        <v>2120</v>
      </c>
      <c r="C344" s="368" t="s">
        <v>2626</v>
      </c>
      <c r="D344" s="368" t="s">
        <v>2618</v>
      </c>
      <c r="E344" s="352">
        <v>44216</v>
      </c>
      <c r="F344" s="370">
        <v>1</v>
      </c>
      <c r="G344" s="368"/>
    </row>
    <row r="345" spans="1:7" s="157" customFormat="1" ht="27.6" hidden="1" customHeight="1">
      <c r="A345" s="368" t="s">
        <v>1600</v>
      </c>
      <c r="B345" s="368" t="s">
        <v>2627</v>
      </c>
      <c r="C345" s="368" t="s">
        <v>1601</v>
      </c>
      <c r="D345" s="368" t="s">
        <v>2607</v>
      </c>
      <c r="E345" s="372">
        <v>44232</v>
      </c>
      <c r="F345" s="370">
        <v>1</v>
      </c>
      <c r="G345" s="368"/>
    </row>
    <row r="346" spans="1:7" s="157" customFormat="1" ht="27.6" hidden="1" customHeight="1">
      <c r="A346" s="368" t="s">
        <v>1602</v>
      </c>
      <c r="B346" s="368" t="s">
        <v>1603</v>
      </c>
      <c r="C346" s="368" t="s">
        <v>1604</v>
      </c>
      <c r="D346" s="368" t="s">
        <v>2628</v>
      </c>
      <c r="E346" s="372" t="s">
        <v>2629</v>
      </c>
      <c r="F346" s="370">
        <v>1</v>
      </c>
      <c r="G346" s="368"/>
    </row>
    <row r="347" spans="1:7" s="157" customFormat="1" ht="27.6" hidden="1" customHeight="1">
      <c r="A347" s="368" t="s">
        <v>1605</v>
      </c>
      <c r="B347" s="368" t="s">
        <v>2475</v>
      </c>
      <c r="C347" s="368" t="s">
        <v>2630</v>
      </c>
      <c r="D347" s="368" t="s">
        <v>2631</v>
      </c>
      <c r="E347" s="372">
        <v>44239</v>
      </c>
      <c r="F347" s="370">
        <v>1</v>
      </c>
      <c r="G347" s="368"/>
    </row>
    <row r="348" spans="1:7" s="157" customFormat="1" ht="27.6" hidden="1" customHeight="1">
      <c r="A348" s="368" t="s">
        <v>1606</v>
      </c>
      <c r="B348" s="368" t="s">
        <v>2475</v>
      </c>
      <c r="C348" s="368" t="s">
        <v>1607</v>
      </c>
      <c r="D348" s="368" t="s">
        <v>2631</v>
      </c>
      <c r="E348" s="372">
        <v>44246</v>
      </c>
      <c r="F348" s="370">
        <v>1</v>
      </c>
      <c r="G348" s="368"/>
    </row>
    <row r="349" spans="1:7" s="157" customFormat="1" ht="27.6" hidden="1" customHeight="1">
      <c r="A349" s="368" t="s">
        <v>1608</v>
      </c>
      <c r="B349" s="368" t="s">
        <v>2475</v>
      </c>
      <c r="C349" s="368" t="s">
        <v>1609</v>
      </c>
      <c r="D349" s="368" t="s">
        <v>2631</v>
      </c>
      <c r="E349" s="372">
        <v>44256</v>
      </c>
      <c r="F349" s="370">
        <v>1</v>
      </c>
      <c r="G349" s="368"/>
    </row>
    <row r="350" spans="1:7" s="157" customFormat="1" ht="27.6" hidden="1" customHeight="1">
      <c r="A350" s="368" t="s">
        <v>1610</v>
      </c>
      <c r="B350" s="368" t="s">
        <v>2475</v>
      </c>
      <c r="C350" s="368" t="s">
        <v>1611</v>
      </c>
      <c r="D350" s="368" t="s">
        <v>2631</v>
      </c>
      <c r="E350" s="372">
        <v>44259</v>
      </c>
      <c r="F350" s="370">
        <v>1</v>
      </c>
      <c r="G350" s="368"/>
    </row>
    <row r="351" spans="1:7" s="157" customFormat="1" ht="27.6" hidden="1" customHeight="1">
      <c r="A351" s="368" t="s">
        <v>1612</v>
      </c>
      <c r="B351" s="368" t="s">
        <v>2475</v>
      </c>
      <c r="C351" s="368" t="s">
        <v>1613</v>
      </c>
      <c r="D351" s="368" t="s">
        <v>2631</v>
      </c>
      <c r="E351" s="372">
        <v>44267</v>
      </c>
      <c r="F351" s="370">
        <v>1</v>
      </c>
      <c r="G351" s="368"/>
    </row>
    <row r="352" spans="1:7" s="157" customFormat="1" ht="27.6" hidden="1" customHeight="1">
      <c r="A352" s="368" t="s">
        <v>1614</v>
      </c>
      <c r="B352" s="368" t="s">
        <v>2475</v>
      </c>
      <c r="C352" s="368" t="s">
        <v>1615</v>
      </c>
      <c r="D352" s="368" t="s">
        <v>2631</v>
      </c>
      <c r="E352" s="372">
        <v>44270</v>
      </c>
      <c r="F352" s="370">
        <v>1</v>
      </c>
      <c r="G352" s="368"/>
    </row>
    <row r="353" spans="1:7" s="157" customFormat="1" ht="27.6" hidden="1" customHeight="1">
      <c r="A353" s="368" t="s">
        <v>1616</v>
      </c>
      <c r="B353" s="368" t="s">
        <v>2475</v>
      </c>
      <c r="C353" s="368" t="s">
        <v>1617</v>
      </c>
      <c r="D353" s="368" t="s">
        <v>2631</v>
      </c>
      <c r="E353" s="372">
        <v>44274</v>
      </c>
      <c r="F353" s="370">
        <v>1</v>
      </c>
      <c r="G353" s="368"/>
    </row>
    <row r="354" spans="1:7" s="157" customFormat="1" ht="27.6" hidden="1" customHeight="1">
      <c r="A354" s="368" t="s">
        <v>1618</v>
      </c>
      <c r="B354" s="368" t="s">
        <v>2475</v>
      </c>
      <c r="C354" s="368" t="s">
        <v>1619</v>
      </c>
      <c r="D354" s="368" t="s">
        <v>2631</v>
      </c>
      <c r="E354" s="372">
        <v>44281</v>
      </c>
      <c r="F354" s="370">
        <v>1</v>
      </c>
      <c r="G354" s="368"/>
    </row>
    <row r="355" spans="1:7" s="157" customFormat="1" ht="27.6" hidden="1" customHeight="1">
      <c r="A355" s="368" t="s">
        <v>1620</v>
      </c>
      <c r="B355" s="368" t="s">
        <v>2475</v>
      </c>
      <c r="C355" s="368" t="s">
        <v>1621</v>
      </c>
      <c r="D355" s="368" t="s">
        <v>2631</v>
      </c>
      <c r="E355" s="372">
        <v>44285</v>
      </c>
      <c r="F355" s="370">
        <v>1</v>
      </c>
      <c r="G355" s="368"/>
    </row>
    <row r="356" spans="1:7" s="157" customFormat="1" ht="27.6" hidden="1" customHeight="1">
      <c r="A356" s="368" t="s">
        <v>1622</v>
      </c>
      <c r="B356" s="368" t="s">
        <v>2457</v>
      </c>
      <c r="C356" s="368" t="s">
        <v>2632</v>
      </c>
      <c r="D356" s="368" t="s">
        <v>2607</v>
      </c>
      <c r="E356" s="372">
        <v>44206</v>
      </c>
      <c r="F356" s="370">
        <v>3</v>
      </c>
      <c r="G356" s="368"/>
    </row>
    <row r="357" spans="1:7" s="157" customFormat="1" ht="27.6" hidden="1" customHeight="1">
      <c r="A357" s="368" t="s">
        <v>1623</v>
      </c>
      <c r="B357" s="368" t="s">
        <v>1581</v>
      </c>
      <c r="C357" s="368" t="s">
        <v>2633</v>
      </c>
      <c r="D357" s="368" t="s">
        <v>2595</v>
      </c>
      <c r="E357" s="372">
        <v>44217</v>
      </c>
      <c r="F357" s="370">
        <v>1</v>
      </c>
      <c r="G357" s="368"/>
    </row>
    <row r="358" spans="1:7" s="157" customFormat="1" ht="27.6" hidden="1" customHeight="1">
      <c r="A358" s="368" t="s">
        <v>1624</v>
      </c>
      <c r="B358" s="368" t="s">
        <v>1581</v>
      </c>
      <c r="C358" s="368" t="s">
        <v>2633</v>
      </c>
      <c r="D358" s="368" t="s">
        <v>2595</v>
      </c>
      <c r="E358" s="372">
        <v>44221</v>
      </c>
      <c r="F358" s="370">
        <v>1</v>
      </c>
      <c r="G358" s="368"/>
    </row>
    <row r="359" spans="1:7" s="157" customFormat="1" ht="27.6" hidden="1" customHeight="1">
      <c r="A359" s="368" t="s">
        <v>1625</v>
      </c>
      <c r="B359" s="368" t="s">
        <v>1581</v>
      </c>
      <c r="C359" s="368" t="s">
        <v>2634</v>
      </c>
      <c r="D359" s="368" t="s">
        <v>2595</v>
      </c>
      <c r="E359" s="372">
        <v>44242</v>
      </c>
      <c r="F359" s="370">
        <v>1</v>
      </c>
      <c r="G359" s="368"/>
    </row>
    <row r="360" spans="1:7" s="157" customFormat="1" ht="27.6" hidden="1" customHeight="1">
      <c r="A360" s="368" t="s">
        <v>1626</v>
      </c>
      <c r="B360" s="368" t="s">
        <v>1581</v>
      </c>
      <c r="C360" s="368" t="s">
        <v>2634</v>
      </c>
      <c r="D360" s="368" t="s">
        <v>2595</v>
      </c>
      <c r="E360" s="372">
        <v>44245</v>
      </c>
      <c r="F360" s="370">
        <v>1</v>
      </c>
      <c r="G360" s="368"/>
    </row>
    <row r="361" spans="1:7" s="157" customFormat="1" ht="27.6" hidden="1" customHeight="1">
      <c r="A361" s="368" t="s">
        <v>1627</v>
      </c>
      <c r="B361" s="368" t="s">
        <v>1628</v>
      </c>
      <c r="C361" s="368" t="s">
        <v>2635</v>
      </c>
      <c r="D361" s="368" t="s">
        <v>2390</v>
      </c>
      <c r="E361" s="372">
        <v>44215</v>
      </c>
      <c r="F361" s="370">
        <v>1</v>
      </c>
      <c r="G361" s="368"/>
    </row>
    <row r="362" spans="1:7" s="157" customFormat="1" ht="27.6" hidden="1" customHeight="1">
      <c r="A362" s="368" t="s">
        <v>1629</v>
      </c>
      <c r="B362" s="368" t="s">
        <v>1628</v>
      </c>
      <c r="C362" s="368" t="s">
        <v>2636</v>
      </c>
      <c r="D362" s="368" t="s">
        <v>2390</v>
      </c>
      <c r="E362" s="372">
        <v>44218</v>
      </c>
      <c r="F362" s="370">
        <v>1</v>
      </c>
      <c r="G362" s="368"/>
    </row>
    <row r="363" spans="1:7" s="157" customFormat="1" ht="27.6" hidden="1" customHeight="1">
      <c r="A363" s="368" t="s">
        <v>1630</v>
      </c>
      <c r="B363" s="368" t="s">
        <v>1628</v>
      </c>
      <c r="C363" s="368" t="s">
        <v>2637</v>
      </c>
      <c r="D363" s="368" t="s">
        <v>2390</v>
      </c>
      <c r="E363" s="372">
        <v>44237</v>
      </c>
      <c r="F363" s="370">
        <v>1</v>
      </c>
      <c r="G363" s="368"/>
    </row>
    <row r="364" spans="1:7" s="157" customFormat="1" ht="27.6" hidden="1" customHeight="1">
      <c r="A364" s="368" t="s">
        <v>1631</v>
      </c>
      <c r="B364" s="368" t="s">
        <v>1628</v>
      </c>
      <c r="C364" s="368" t="s">
        <v>2638</v>
      </c>
      <c r="D364" s="368" t="s">
        <v>2390</v>
      </c>
      <c r="E364" s="372">
        <v>44243</v>
      </c>
      <c r="F364" s="370">
        <v>1</v>
      </c>
      <c r="G364" s="368"/>
    </row>
    <row r="365" spans="1:7" s="157" customFormat="1" ht="27.6" hidden="1" customHeight="1">
      <c r="A365" s="368" t="s">
        <v>1632</v>
      </c>
      <c r="B365" s="368" t="s">
        <v>1628</v>
      </c>
      <c r="C365" s="368" t="s">
        <v>2639</v>
      </c>
      <c r="D365" s="368" t="s">
        <v>2390</v>
      </c>
      <c r="E365" s="372">
        <v>44246</v>
      </c>
      <c r="F365" s="370">
        <v>1</v>
      </c>
      <c r="G365" s="368"/>
    </row>
    <row r="366" spans="1:7" s="157" customFormat="1" ht="27.6" hidden="1" customHeight="1">
      <c r="A366" s="368" t="s">
        <v>1633</v>
      </c>
      <c r="B366" s="368" t="s">
        <v>1628</v>
      </c>
      <c r="C366" s="368" t="s">
        <v>2640</v>
      </c>
      <c r="D366" s="368" t="s">
        <v>2390</v>
      </c>
      <c r="E366" s="372">
        <v>44251</v>
      </c>
      <c r="F366" s="370">
        <v>1</v>
      </c>
      <c r="G366" s="368"/>
    </row>
    <row r="367" spans="1:7" s="157" customFormat="1" ht="27.6" hidden="1" customHeight="1">
      <c r="A367" s="368" t="s">
        <v>1634</v>
      </c>
      <c r="B367" s="368" t="s">
        <v>1628</v>
      </c>
      <c r="C367" s="368" t="s">
        <v>2641</v>
      </c>
      <c r="D367" s="368" t="s">
        <v>2390</v>
      </c>
      <c r="E367" s="372">
        <v>44257</v>
      </c>
      <c r="F367" s="370">
        <v>1</v>
      </c>
      <c r="G367" s="368"/>
    </row>
    <row r="368" spans="1:7" s="157" customFormat="1" ht="27.6" hidden="1" customHeight="1">
      <c r="A368" s="368" t="s">
        <v>1635</v>
      </c>
      <c r="B368" s="368" t="s">
        <v>2118</v>
      </c>
      <c r="C368" s="368" t="s">
        <v>1636</v>
      </c>
      <c r="D368" s="368" t="s">
        <v>2566</v>
      </c>
      <c r="E368" s="372">
        <v>44224</v>
      </c>
      <c r="F368" s="370">
        <v>1</v>
      </c>
      <c r="G368" s="368"/>
    </row>
    <row r="369" spans="1:7" s="157" customFormat="1" ht="27.6" hidden="1" customHeight="1">
      <c r="A369" s="368" t="s">
        <v>1637</v>
      </c>
      <c r="B369" s="368" t="s">
        <v>1546</v>
      </c>
      <c r="C369" s="368" t="s">
        <v>2642</v>
      </c>
      <c r="D369" s="368" t="s">
        <v>2643</v>
      </c>
      <c r="E369" s="372">
        <v>44219</v>
      </c>
      <c r="F369" s="370">
        <v>1</v>
      </c>
      <c r="G369" s="368"/>
    </row>
    <row r="370" spans="1:7" s="157" customFormat="1" ht="27.6" hidden="1" customHeight="1">
      <c r="A370" s="368" t="s">
        <v>1638</v>
      </c>
      <c r="B370" s="368" t="s">
        <v>2323</v>
      </c>
      <c r="C370" s="368" t="s">
        <v>1639</v>
      </c>
      <c r="D370" s="368" t="s">
        <v>2566</v>
      </c>
      <c r="E370" s="372">
        <v>44223</v>
      </c>
      <c r="F370" s="370">
        <v>1</v>
      </c>
      <c r="G370" s="368"/>
    </row>
    <row r="371" spans="1:7" s="157" customFormat="1" ht="27.6" hidden="1" customHeight="1">
      <c r="A371" s="368" t="s">
        <v>1640</v>
      </c>
      <c r="B371" s="368" t="s">
        <v>1641</v>
      </c>
      <c r="C371" s="368" t="s">
        <v>1642</v>
      </c>
      <c r="D371" s="368" t="s">
        <v>2566</v>
      </c>
      <c r="E371" s="372">
        <v>44222</v>
      </c>
      <c r="F371" s="370">
        <v>1</v>
      </c>
      <c r="G371" s="368"/>
    </row>
    <row r="372" spans="1:7" s="157" customFormat="1" ht="27.6" hidden="1" customHeight="1">
      <c r="A372" s="368" t="s">
        <v>1643</v>
      </c>
      <c r="B372" s="368" t="s">
        <v>1546</v>
      </c>
      <c r="C372" s="368" t="s">
        <v>2644</v>
      </c>
      <c r="D372" s="368" t="s">
        <v>2645</v>
      </c>
      <c r="E372" s="372">
        <v>44254</v>
      </c>
      <c r="F372" s="370">
        <v>2</v>
      </c>
      <c r="G372" s="368"/>
    </row>
    <row r="373" spans="1:7" s="157" customFormat="1" ht="27.6" hidden="1" customHeight="1">
      <c r="A373" s="368" t="s">
        <v>1644</v>
      </c>
      <c r="B373" s="368" t="s">
        <v>1282</v>
      </c>
      <c r="C373" s="368" t="s">
        <v>2646</v>
      </c>
      <c r="D373" s="368" t="s">
        <v>2647</v>
      </c>
      <c r="E373" s="352">
        <v>44230</v>
      </c>
      <c r="F373" s="370">
        <v>1</v>
      </c>
      <c r="G373" s="368"/>
    </row>
    <row r="374" spans="1:7" s="157" customFormat="1" ht="27.6" hidden="1" customHeight="1">
      <c r="A374" s="368" t="s">
        <v>1645</v>
      </c>
      <c r="B374" s="368" t="s">
        <v>2648</v>
      </c>
      <c r="C374" s="368" t="s">
        <v>2109</v>
      </c>
      <c r="D374" s="368" t="s">
        <v>2566</v>
      </c>
      <c r="E374" s="372">
        <v>44254</v>
      </c>
      <c r="F374" s="370">
        <v>1</v>
      </c>
      <c r="G374" s="368"/>
    </row>
    <row r="375" spans="1:7" s="157" customFormat="1" ht="27.6" hidden="1" customHeight="1">
      <c r="A375" s="368" t="s">
        <v>1646</v>
      </c>
      <c r="B375" s="368" t="s">
        <v>1571</v>
      </c>
      <c r="C375" s="368" t="s">
        <v>1647</v>
      </c>
      <c r="D375" s="368" t="s">
        <v>2566</v>
      </c>
      <c r="E375" s="372">
        <v>44255</v>
      </c>
      <c r="F375" s="370">
        <v>1</v>
      </c>
      <c r="G375" s="368"/>
    </row>
    <row r="376" spans="1:7" s="157" customFormat="1" ht="27.6" hidden="1" customHeight="1">
      <c r="A376" s="368" t="s">
        <v>1648</v>
      </c>
      <c r="B376" s="368" t="s">
        <v>2120</v>
      </c>
      <c r="C376" s="368" t="s">
        <v>2649</v>
      </c>
      <c r="D376" s="368" t="s">
        <v>2618</v>
      </c>
      <c r="E376" s="352">
        <v>44266</v>
      </c>
      <c r="F376" s="370">
        <v>1</v>
      </c>
      <c r="G376" s="368"/>
    </row>
    <row r="377" spans="1:7" s="157" customFormat="1" ht="27.6" hidden="1" customHeight="1">
      <c r="A377" s="368" t="s">
        <v>1649</v>
      </c>
      <c r="B377" s="368" t="s">
        <v>1650</v>
      </c>
      <c r="C377" s="368" t="s">
        <v>1651</v>
      </c>
      <c r="D377" s="368" t="s">
        <v>2650</v>
      </c>
      <c r="E377" s="372">
        <v>44275</v>
      </c>
      <c r="F377" s="370">
        <v>3</v>
      </c>
      <c r="G377" s="368"/>
    </row>
    <row r="378" spans="1:7" s="157" customFormat="1" ht="27.6" hidden="1" customHeight="1">
      <c r="A378" s="368" t="s">
        <v>1652</v>
      </c>
      <c r="B378" s="368" t="s">
        <v>2648</v>
      </c>
      <c r="C378" s="368" t="s">
        <v>2651</v>
      </c>
      <c r="D378" s="368" t="s">
        <v>2650</v>
      </c>
      <c r="E378" s="372">
        <v>44264</v>
      </c>
      <c r="F378" s="370">
        <v>1</v>
      </c>
      <c r="G378" s="368"/>
    </row>
    <row r="379" spans="1:7" s="157" customFormat="1" ht="27.6" hidden="1" customHeight="1">
      <c r="A379" s="368" t="s">
        <v>1653</v>
      </c>
      <c r="B379" s="368" t="s">
        <v>1654</v>
      </c>
      <c r="C379" s="368" t="s">
        <v>1655</v>
      </c>
      <c r="D379" s="368" t="s">
        <v>2618</v>
      </c>
      <c r="E379" s="372">
        <v>44279</v>
      </c>
      <c r="F379" s="370">
        <v>1</v>
      </c>
      <c r="G379" s="368"/>
    </row>
    <row r="380" spans="1:7" s="157" customFormat="1" ht="27.6" hidden="1" customHeight="1">
      <c r="A380" s="368" t="s">
        <v>1656</v>
      </c>
      <c r="B380" s="368" t="s">
        <v>1177</v>
      </c>
      <c r="C380" s="368" t="s">
        <v>1657</v>
      </c>
      <c r="D380" s="368" t="s">
        <v>2618</v>
      </c>
      <c r="E380" s="372">
        <v>44265</v>
      </c>
      <c r="F380" s="370">
        <v>1</v>
      </c>
      <c r="G380" s="368"/>
    </row>
    <row r="381" spans="1:7" s="157" customFormat="1" ht="27.6" hidden="1" customHeight="1">
      <c r="A381" s="368" t="s">
        <v>1658</v>
      </c>
      <c r="B381" s="368" t="s">
        <v>2620</v>
      </c>
      <c r="C381" s="368" t="s">
        <v>2652</v>
      </c>
      <c r="D381" s="368" t="s">
        <v>2622</v>
      </c>
      <c r="E381" s="372">
        <v>44274</v>
      </c>
      <c r="F381" s="370">
        <v>1</v>
      </c>
      <c r="G381" s="368"/>
    </row>
    <row r="382" spans="1:7" s="157" customFormat="1" ht="27.6" hidden="1" customHeight="1">
      <c r="A382" s="368" t="s">
        <v>1659</v>
      </c>
      <c r="B382" s="368" t="s">
        <v>1660</v>
      </c>
      <c r="C382" s="368" t="s">
        <v>2653</v>
      </c>
      <c r="D382" s="368" t="s">
        <v>2618</v>
      </c>
      <c r="E382" s="372">
        <v>44277</v>
      </c>
      <c r="F382" s="370">
        <v>1</v>
      </c>
      <c r="G382" s="368"/>
    </row>
    <row r="383" spans="1:7" s="157" customFormat="1" ht="27.6" hidden="1" customHeight="1">
      <c r="A383" s="368" t="s">
        <v>1661</v>
      </c>
      <c r="B383" s="368" t="s">
        <v>1660</v>
      </c>
      <c r="C383" s="368" t="s">
        <v>2654</v>
      </c>
      <c r="D383" s="368" t="s">
        <v>2618</v>
      </c>
      <c r="E383" s="372">
        <v>44280</v>
      </c>
      <c r="F383" s="370">
        <v>1</v>
      </c>
      <c r="G383" s="368"/>
    </row>
    <row r="384" spans="1:7" s="157" customFormat="1" ht="27.6" hidden="1" customHeight="1">
      <c r="A384" s="368" t="s">
        <v>1662</v>
      </c>
      <c r="B384" s="368" t="s">
        <v>2655</v>
      </c>
      <c r="C384" s="368" t="s">
        <v>1663</v>
      </c>
      <c r="D384" s="368" t="s">
        <v>2650</v>
      </c>
      <c r="E384" s="372">
        <v>44374</v>
      </c>
      <c r="F384" s="370">
        <v>2</v>
      </c>
      <c r="G384" s="368"/>
    </row>
    <row r="385" spans="1:7" s="157" customFormat="1" ht="27.6" hidden="1" customHeight="1">
      <c r="A385" s="368" t="s">
        <v>1664</v>
      </c>
      <c r="B385" s="368" t="s">
        <v>1175</v>
      </c>
      <c r="C385" s="368" t="s">
        <v>2656</v>
      </c>
      <c r="D385" s="368" t="s">
        <v>2650</v>
      </c>
      <c r="E385" s="372">
        <v>44372</v>
      </c>
      <c r="F385" s="370">
        <v>1</v>
      </c>
      <c r="G385" s="368"/>
    </row>
    <row r="386" spans="1:7" s="157" customFormat="1" ht="27.6" hidden="1" customHeight="1">
      <c r="A386" s="368" t="s">
        <v>1665</v>
      </c>
      <c r="B386" s="368" t="s">
        <v>1189</v>
      </c>
      <c r="C386" s="368" t="s">
        <v>2657</v>
      </c>
      <c r="D386" s="368" t="s">
        <v>2618</v>
      </c>
      <c r="E386" s="372">
        <v>44338</v>
      </c>
      <c r="F386" s="370">
        <v>1</v>
      </c>
      <c r="G386" s="368"/>
    </row>
    <row r="387" spans="1:7" s="157" customFormat="1" ht="27.6" hidden="1" customHeight="1">
      <c r="A387" s="368" t="s">
        <v>1666</v>
      </c>
      <c r="B387" s="368" t="s">
        <v>1189</v>
      </c>
      <c r="C387" s="368" t="s">
        <v>2658</v>
      </c>
      <c r="D387" s="368" t="s">
        <v>2618</v>
      </c>
      <c r="E387" s="372">
        <v>44360</v>
      </c>
      <c r="F387" s="370">
        <v>2</v>
      </c>
      <c r="G387" s="368"/>
    </row>
    <row r="388" spans="1:7" s="157" customFormat="1" ht="27.6" hidden="1" customHeight="1">
      <c r="A388" s="368" t="s">
        <v>1667</v>
      </c>
      <c r="B388" s="368" t="s">
        <v>1668</v>
      </c>
      <c r="C388" s="368" t="s">
        <v>1669</v>
      </c>
      <c r="D388" s="368" t="s">
        <v>2659</v>
      </c>
      <c r="E388" s="372">
        <v>44329</v>
      </c>
      <c r="F388" s="370">
        <v>1</v>
      </c>
      <c r="G388" s="368"/>
    </row>
    <row r="389" spans="1:7" s="157" customFormat="1" ht="27.6" hidden="1" customHeight="1">
      <c r="A389" s="368" t="s">
        <v>1670</v>
      </c>
      <c r="B389" s="368" t="s">
        <v>1671</v>
      </c>
      <c r="C389" s="368" t="s">
        <v>1672</v>
      </c>
      <c r="D389" s="368" t="s">
        <v>2618</v>
      </c>
      <c r="E389" s="372">
        <v>44340</v>
      </c>
      <c r="F389" s="370">
        <v>1</v>
      </c>
      <c r="G389" s="368"/>
    </row>
    <row r="390" spans="1:7" s="157" customFormat="1" ht="27.6" hidden="1" customHeight="1">
      <c r="A390" s="368" t="s">
        <v>1673</v>
      </c>
      <c r="B390" s="368" t="s">
        <v>1181</v>
      </c>
      <c r="C390" s="368" t="s">
        <v>1674</v>
      </c>
      <c r="D390" s="368" t="s">
        <v>2618</v>
      </c>
      <c r="E390" s="372">
        <v>44355</v>
      </c>
      <c r="F390" s="370">
        <v>1</v>
      </c>
      <c r="G390" s="368"/>
    </row>
    <row r="391" spans="1:7" s="157" customFormat="1" ht="27.6" hidden="1" customHeight="1">
      <c r="A391" s="368" t="s">
        <v>1675</v>
      </c>
      <c r="B391" s="368" t="s">
        <v>2362</v>
      </c>
      <c r="C391" s="368" t="s">
        <v>1676</v>
      </c>
      <c r="D391" s="368" t="s">
        <v>2618</v>
      </c>
      <c r="E391" s="352">
        <v>44351</v>
      </c>
      <c r="F391" s="370">
        <v>1</v>
      </c>
      <c r="G391" s="368"/>
    </row>
    <row r="392" spans="1:7" s="157" customFormat="1" ht="27.6" hidden="1" customHeight="1">
      <c r="A392" s="368" t="s">
        <v>1677</v>
      </c>
      <c r="B392" s="368" t="s">
        <v>1668</v>
      </c>
      <c r="C392" s="368" t="s">
        <v>1678</v>
      </c>
      <c r="D392" s="368" t="s">
        <v>2659</v>
      </c>
      <c r="E392" s="372">
        <v>44352</v>
      </c>
      <c r="F392" s="370">
        <v>2</v>
      </c>
      <c r="G392" s="368"/>
    </row>
    <row r="393" spans="1:7" s="157" customFormat="1" ht="27.6" hidden="1" customHeight="1">
      <c r="A393" s="368" t="s">
        <v>1679</v>
      </c>
      <c r="B393" s="368" t="s">
        <v>1668</v>
      </c>
      <c r="C393" s="368" t="s">
        <v>1680</v>
      </c>
      <c r="D393" s="368" t="s">
        <v>2659</v>
      </c>
      <c r="E393" s="372">
        <v>44448</v>
      </c>
      <c r="F393" s="370">
        <v>1</v>
      </c>
      <c r="G393" s="368"/>
    </row>
    <row r="394" spans="1:7" s="157" customFormat="1" ht="27.6" hidden="1" customHeight="1">
      <c r="A394" s="368" t="s">
        <v>1681</v>
      </c>
      <c r="B394" s="368" t="s">
        <v>1668</v>
      </c>
      <c r="C394" s="368" t="s">
        <v>1682</v>
      </c>
      <c r="D394" s="368" t="s">
        <v>2659</v>
      </c>
      <c r="E394" s="372">
        <v>44499</v>
      </c>
      <c r="F394" s="370">
        <v>2</v>
      </c>
      <c r="G394" s="368"/>
    </row>
    <row r="395" spans="1:7" s="157" customFormat="1" ht="27.6" hidden="1" customHeight="1">
      <c r="A395" s="368" t="s">
        <v>1685</v>
      </c>
      <c r="B395" s="368" t="s">
        <v>1181</v>
      </c>
      <c r="C395" s="368" t="s">
        <v>2660</v>
      </c>
      <c r="D395" s="368" t="s">
        <v>2650</v>
      </c>
      <c r="E395" s="372">
        <v>44388</v>
      </c>
      <c r="F395" s="370">
        <v>2</v>
      </c>
      <c r="G395" s="368"/>
    </row>
    <row r="396" spans="1:7" s="157" customFormat="1" ht="27.6" hidden="1" customHeight="1">
      <c r="A396" s="368" t="s">
        <v>1686</v>
      </c>
      <c r="B396" s="368" t="s">
        <v>1687</v>
      </c>
      <c r="C396" s="368" t="s">
        <v>2661</v>
      </c>
      <c r="D396" s="368" t="s">
        <v>2618</v>
      </c>
      <c r="E396" s="372">
        <v>44341</v>
      </c>
      <c r="F396" s="370">
        <v>1</v>
      </c>
      <c r="G396" s="368"/>
    </row>
    <row r="397" spans="1:7" s="157" customFormat="1" ht="27.6" hidden="1" customHeight="1">
      <c r="A397" s="368" t="s">
        <v>1688</v>
      </c>
      <c r="B397" s="368" t="s">
        <v>1689</v>
      </c>
      <c r="C397" s="368" t="s">
        <v>1690</v>
      </c>
      <c r="D397" s="368" t="s">
        <v>2650</v>
      </c>
      <c r="E397" s="372">
        <v>44360</v>
      </c>
      <c r="F397" s="370">
        <v>3</v>
      </c>
      <c r="G397" s="368"/>
    </row>
    <row r="398" spans="1:7" s="157" customFormat="1" ht="27.6" hidden="1" customHeight="1">
      <c r="A398" s="368" t="s">
        <v>1691</v>
      </c>
      <c r="B398" s="368" t="s">
        <v>1692</v>
      </c>
      <c r="C398" s="368" t="s">
        <v>1693</v>
      </c>
      <c r="D398" s="368" t="s">
        <v>2662</v>
      </c>
      <c r="E398" s="369" t="s">
        <v>2663</v>
      </c>
      <c r="F398" s="370">
        <v>1</v>
      </c>
      <c r="G398" s="368"/>
    </row>
    <row r="399" spans="1:7" s="157" customFormat="1" ht="27.6" hidden="1" customHeight="1">
      <c r="A399" s="368" t="s">
        <v>2664</v>
      </c>
      <c r="B399" s="368" t="s">
        <v>2120</v>
      </c>
      <c r="C399" s="368" t="s">
        <v>2665</v>
      </c>
      <c r="D399" s="368" t="s">
        <v>2618</v>
      </c>
      <c r="E399" s="372">
        <v>44376</v>
      </c>
      <c r="F399" s="370">
        <v>1</v>
      </c>
      <c r="G399" s="368"/>
    </row>
    <row r="400" spans="1:7" s="157" customFormat="1" ht="27.6" hidden="1" customHeight="1">
      <c r="A400" s="368" t="s">
        <v>2666</v>
      </c>
      <c r="B400" s="368" t="s">
        <v>2667</v>
      </c>
      <c r="C400" s="368" t="s">
        <v>2668</v>
      </c>
      <c r="D400" s="368" t="s">
        <v>2650</v>
      </c>
      <c r="E400" s="372">
        <v>44363</v>
      </c>
      <c r="F400" s="370">
        <v>1</v>
      </c>
      <c r="G400" s="368"/>
    </row>
    <row r="401" spans="1:7" s="157" customFormat="1" ht="27.6" hidden="1" customHeight="1">
      <c r="A401" s="368" t="s">
        <v>2669</v>
      </c>
      <c r="B401" s="368" t="s">
        <v>1546</v>
      </c>
      <c r="C401" s="368" t="s">
        <v>2670</v>
      </c>
      <c r="D401" s="368" t="s">
        <v>2650</v>
      </c>
      <c r="E401" s="372">
        <v>44366</v>
      </c>
      <c r="F401" s="370">
        <v>2</v>
      </c>
      <c r="G401" s="368"/>
    </row>
    <row r="402" spans="1:7" s="157" customFormat="1" ht="27.6" hidden="1" customHeight="1">
      <c r="A402" s="368" t="s">
        <v>2671</v>
      </c>
      <c r="B402" s="368" t="s">
        <v>2672</v>
      </c>
      <c r="C402" s="368" t="s">
        <v>2673</v>
      </c>
      <c r="D402" s="368" t="s">
        <v>2147</v>
      </c>
      <c r="E402" s="372" t="s">
        <v>2674</v>
      </c>
      <c r="F402" s="370">
        <v>1</v>
      </c>
      <c r="G402" s="368"/>
    </row>
    <row r="403" spans="1:7" s="157" customFormat="1" ht="27.6" hidden="1" customHeight="1">
      <c r="A403" s="368" t="s">
        <v>2675</v>
      </c>
      <c r="B403" s="368" t="s">
        <v>2616</v>
      </c>
      <c r="C403" s="368" t="s">
        <v>2676</v>
      </c>
      <c r="D403" s="368" t="s">
        <v>2677</v>
      </c>
      <c r="E403" s="372">
        <v>44387</v>
      </c>
      <c r="F403" s="370">
        <v>2</v>
      </c>
      <c r="G403" s="368"/>
    </row>
    <row r="404" spans="1:7" s="157" customFormat="1" ht="27.6" hidden="1" customHeight="1">
      <c r="A404" s="368" t="s">
        <v>2678</v>
      </c>
      <c r="B404" s="368" t="s">
        <v>1265</v>
      </c>
      <c r="C404" s="368" t="s">
        <v>2679</v>
      </c>
      <c r="D404" s="368" t="s">
        <v>2677</v>
      </c>
      <c r="E404" s="372">
        <v>44373</v>
      </c>
      <c r="F404" s="370">
        <v>1</v>
      </c>
      <c r="G404" s="368"/>
    </row>
    <row r="405" spans="1:7" s="157" customFormat="1" ht="27.6" hidden="1" customHeight="1">
      <c r="A405" s="368" t="s">
        <v>2680</v>
      </c>
      <c r="B405" s="368" t="s">
        <v>2681</v>
      </c>
      <c r="C405" s="368" t="s">
        <v>2682</v>
      </c>
      <c r="D405" s="368" t="s">
        <v>2650</v>
      </c>
      <c r="E405" s="372">
        <v>44383</v>
      </c>
      <c r="F405" s="370">
        <v>1</v>
      </c>
      <c r="G405" s="368"/>
    </row>
    <row r="406" spans="1:7" s="157" customFormat="1" ht="27.6" hidden="1" customHeight="1">
      <c r="A406" s="368" t="s">
        <v>2683</v>
      </c>
      <c r="B406" s="368" t="s">
        <v>2323</v>
      </c>
      <c r="C406" s="368" t="s">
        <v>2684</v>
      </c>
      <c r="D406" s="368" t="s">
        <v>2677</v>
      </c>
      <c r="E406" s="372">
        <v>44379</v>
      </c>
      <c r="F406" s="370">
        <v>1</v>
      </c>
      <c r="G406" s="368"/>
    </row>
    <row r="407" spans="1:7" s="157" customFormat="1" ht="27.6" hidden="1" customHeight="1">
      <c r="A407" s="368" t="s">
        <v>2685</v>
      </c>
      <c r="B407" s="368" t="s">
        <v>1641</v>
      </c>
      <c r="C407" s="368" t="s">
        <v>2686</v>
      </c>
      <c r="D407" s="368" t="s">
        <v>2677</v>
      </c>
      <c r="E407" s="372">
        <v>44398</v>
      </c>
      <c r="F407" s="370">
        <v>1</v>
      </c>
      <c r="G407" s="368"/>
    </row>
    <row r="408" spans="1:7" s="157" customFormat="1" ht="27.6" hidden="1" customHeight="1">
      <c r="A408" s="368" t="s">
        <v>2687</v>
      </c>
      <c r="B408" s="368" t="s">
        <v>2362</v>
      </c>
      <c r="C408" s="368" t="s">
        <v>2688</v>
      </c>
      <c r="D408" s="368" t="s">
        <v>2677</v>
      </c>
      <c r="E408" s="352">
        <v>44405</v>
      </c>
      <c r="F408" s="370">
        <v>1</v>
      </c>
      <c r="G408" s="368"/>
    </row>
    <row r="409" spans="1:7" s="157" customFormat="1" ht="27.6" hidden="1" customHeight="1">
      <c r="A409" s="368" t="s">
        <v>2689</v>
      </c>
      <c r="B409" s="368" t="s">
        <v>2690</v>
      </c>
      <c r="C409" s="368" t="s">
        <v>2661</v>
      </c>
      <c r="D409" s="368" t="s">
        <v>2677</v>
      </c>
      <c r="E409" s="372">
        <v>44404</v>
      </c>
      <c r="F409" s="370">
        <v>1</v>
      </c>
      <c r="G409" s="368"/>
    </row>
    <row r="410" spans="1:7" s="157" customFormat="1" ht="27.6" hidden="1" customHeight="1">
      <c r="A410" s="368" t="s">
        <v>2691</v>
      </c>
      <c r="B410" s="368" t="s">
        <v>2690</v>
      </c>
      <c r="C410" s="368" t="s">
        <v>2661</v>
      </c>
      <c r="D410" s="368" t="s">
        <v>2677</v>
      </c>
      <c r="E410" s="372">
        <v>44425</v>
      </c>
      <c r="F410" s="370">
        <v>1</v>
      </c>
      <c r="G410" s="368"/>
    </row>
    <row r="411" spans="1:7" s="157" customFormat="1" ht="27.6" hidden="1" customHeight="1">
      <c r="A411" s="368" t="s">
        <v>2692</v>
      </c>
      <c r="B411" s="368" t="s">
        <v>2690</v>
      </c>
      <c r="C411" s="368" t="s">
        <v>2661</v>
      </c>
      <c r="D411" s="368" t="s">
        <v>2677</v>
      </c>
      <c r="E411" s="372">
        <v>44453</v>
      </c>
      <c r="F411" s="370">
        <v>1</v>
      </c>
      <c r="G411" s="368"/>
    </row>
    <row r="412" spans="1:7" s="157" customFormat="1" ht="27.6" hidden="1" customHeight="1">
      <c r="A412" s="368" t="s">
        <v>2693</v>
      </c>
      <c r="B412" s="368" t="s">
        <v>2694</v>
      </c>
      <c r="C412" s="368" t="s">
        <v>2695</v>
      </c>
      <c r="D412" s="368" t="s">
        <v>2677</v>
      </c>
      <c r="E412" s="352">
        <v>44405</v>
      </c>
      <c r="F412" s="370">
        <v>1</v>
      </c>
      <c r="G412" s="368"/>
    </row>
    <row r="413" spans="1:7" s="157" customFormat="1" ht="27.6" hidden="1" customHeight="1">
      <c r="A413" s="368" t="s">
        <v>2696</v>
      </c>
      <c r="B413" s="368" t="s">
        <v>1176</v>
      </c>
      <c r="C413" s="368" t="s">
        <v>2697</v>
      </c>
      <c r="D413" s="368" t="s">
        <v>2650</v>
      </c>
      <c r="E413" s="372">
        <v>44417</v>
      </c>
      <c r="F413" s="370">
        <v>2</v>
      </c>
      <c r="G413" s="368"/>
    </row>
    <row r="414" spans="1:7" s="157" customFormat="1" ht="27.6" hidden="1" customHeight="1">
      <c r="A414" s="368" t="s">
        <v>2698</v>
      </c>
      <c r="B414" s="368" t="s">
        <v>2120</v>
      </c>
      <c r="C414" s="368" t="s">
        <v>2699</v>
      </c>
      <c r="D414" s="368" t="s">
        <v>2677</v>
      </c>
      <c r="E414" s="352">
        <v>44467</v>
      </c>
      <c r="F414" s="370">
        <v>1</v>
      </c>
      <c r="G414" s="368"/>
    </row>
    <row r="415" spans="1:7" s="157" customFormat="1" ht="27.6" hidden="1" customHeight="1">
      <c r="A415" s="368" t="s">
        <v>2700</v>
      </c>
      <c r="B415" s="368" t="s">
        <v>2701</v>
      </c>
      <c r="C415" s="368" t="s">
        <v>2702</v>
      </c>
      <c r="D415" s="368" t="s">
        <v>2677</v>
      </c>
      <c r="E415" s="352">
        <v>44441</v>
      </c>
      <c r="F415" s="370">
        <v>1</v>
      </c>
      <c r="G415" s="368"/>
    </row>
    <row r="416" spans="1:7" s="157" customFormat="1" ht="27.6" hidden="1" customHeight="1">
      <c r="A416" s="368" t="s">
        <v>2703</v>
      </c>
      <c r="B416" s="368" t="s">
        <v>2704</v>
      </c>
      <c r="C416" s="368" t="s">
        <v>2705</v>
      </c>
      <c r="D416" s="368" t="s">
        <v>2706</v>
      </c>
      <c r="E416" s="352">
        <v>44449</v>
      </c>
      <c r="F416" s="370">
        <v>1</v>
      </c>
      <c r="G416" s="368"/>
    </row>
    <row r="417" spans="1:7" s="157" customFormat="1" ht="27.6" hidden="1" customHeight="1">
      <c r="A417" s="368" t="s">
        <v>2707</v>
      </c>
      <c r="B417" s="368" t="s">
        <v>2704</v>
      </c>
      <c r="C417" s="368" t="s">
        <v>2708</v>
      </c>
      <c r="D417" s="351" t="s">
        <v>2706</v>
      </c>
      <c r="E417" s="352">
        <v>44473</v>
      </c>
      <c r="F417" s="370">
        <v>1</v>
      </c>
      <c r="G417" s="368"/>
    </row>
    <row r="418" spans="1:7" s="157" customFormat="1" ht="27.6" hidden="1" customHeight="1">
      <c r="A418" s="368" t="s">
        <v>2709</v>
      </c>
      <c r="B418" s="368" t="s">
        <v>2704</v>
      </c>
      <c r="C418" s="368" t="s">
        <v>2710</v>
      </c>
      <c r="D418" s="351" t="s">
        <v>2706</v>
      </c>
      <c r="E418" s="352">
        <v>44476</v>
      </c>
      <c r="F418" s="370">
        <v>1</v>
      </c>
      <c r="G418" s="368"/>
    </row>
    <row r="419" spans="1:7" s="157" customFormat="1" ht="27.6" hidden="1" customHeight="1">
      <c r="A419" s="368" t="s">
        <v>2711</v>
      </c>
      <c r="B419" s="368" t="s">
        <v>2704</v>
      </c>
      <c r="C419" s="368" t="s">
        <v>2712</v>
      </c>
      <c r="D419" s="351" t="s">
        <v>2706</v>
      </c>
      <c r="E419" s="352">
        <v>44481</v>
      </c>
      <c r="F419" s="370">
        <v>1</v>
      </c>
      <c r="G419" s="368"/>
    </row>
    <row r="420" spans="1:7" s="157" customFormat="1" ht="27.6" hidden="1" customHeight="1">
      <c r="A420" s="368" t="s">
        <v>2713</v>
      </c>
      <c r="B420" s="368" t="s">
        <v>2704</v>
      </c>
      <c r="C420" s="368" t="s">
        <v>2714</v>
      </c>
      <c r="D420" s="368" t="s">
        <v>2706</v>
      </c>
      <c r="E420" s="352">
        <v>44483</v>
      </c>
      <c r="F420" s="370">
        <v>1</v>
      </c>
      <c r="G420" s="368"/>
    </row>
    <row r="421" spans="1:7" s="157" customFormat="1" ht="27.6" hidden="1" customHeight="1">
      <c r="A421" s="368" t="s">
        <v>2715</v>
      </c>
      <c r="B421" s="368" t="s">
        <v>2704</v>
      </c>
      <c r="C421" s="368" t="s">
        <v>2716</v>
      </c>
      <c r="D421" s="368" t="s">
        <v>2706</v>
      </c>
      <c r="E421" s="352">
        <v>44489</v>
      </c>
      <c r="F421" s="370">
        <v>1</v>
      </c>
      <c r="G421" s="368"/>
    </row>
    <row r="422" spans="1:7" s="157" customFormat="1" ht="27.6" hidden="1" customHeight="1">
      <c r="A422" s="368" t="s">
        <v>2717</v>
      </c>
      <c r="B422" s="368" t="s">
        <v>2704</v>
      </c>
      <c r="C422" s="368" t="s">
        <v>2718</v>
      </c>
      <c r="D422" s="368" t="s">
        <v>2706</v>
      </c>
      <c r="E422" s="352">
        <v>44490</v>
      </c>
      <c r="F422" s="370">
        <v>1</v>
      </c>
      <c r="G422" s="368"/>
    </row>
    <row r="423" spans="1:7" s="157" customFormat="1" ht="27.6" hidden="1" customHeight="1">
      <c r="A423" s="368" t="s">
        <v>2719</v>
      </c>
      <c r="B423" s="368" t="s">
        <v>2704</v>
      </c>
      <c r="C423" s="368" t="s">
        <v>2720</v>
      </c>
      <c r="D423" s="368" t="s">
        <v>2706</v>
      </c>
      <c r="E423" s="352">
        <v>44497</v>
      </c>
      <c r="F423" s="370">
        <v>1</v>
      </c>
      <c r="G423" s="368"/>
    </row>
    <row r="424" spans="1:7" s="157" customFormat="1" ht="27.6" hidden="1" customHeight="1">
      <c r="A424" s="368" t="s">
        <v>2721</v>
      </c>
      <c r="B424" s="368" t="s">
        <v>2704</v>
      </c>
      <c r="C424" s="368" t="s">
        <v>2722</v>
      </c>
      <c r="D424" s="368" t="s">
        <v>2706</v>
      </c>
      <c r="E424" s="352">
        <v>44504</v>
      </c>
      <c r="F424" s="370">
        <v>1</v>
      </c>
      <c r="G424" s="368"/>
    </row>
    <row r="425" spans="1:7" s="157" customFormat="1" ht="27.6" hidden="1" customHeight="1">
      <c r="A425" s="368" t="s">
        <v>2723</v>
      </c>
      <c r="B425" s="368" t="s">
        <v>2704</v>
      </c>
      <c r="C425" s="368" t="s">
        <v>2724</v>
      </c>
      <c r="D425" s="368" t="s">
        <v>2706</v>
      </c>
      <c r="E425" s="352">
        <v>44512</v>
      </c>
      <c r="F425" s="370">
        <v>1</v>
      </c>
      <c r="G425" s="368"/>
    </row>
    <row r="426" spans="1:7" s="157" customFormat="1" ht="27.6" hidden="1" customHeight="1">
      <c r="A426" s="368" t="s">
        <v>2725</v>
      </c>
      <c r="B426" s="368" t="s">
        <v>1654</v>
      </c>
      <c r="C426" s="368" t="s">
        <v>2726</v>
      </c>
      <c r="D426" s="368" t="s">
        <v>2677</v>
      </c>
      <c r="E426" s="372">
        <v>44448</v>
      </c>
      <c r="F426" s="370">
        <v>1</v>
      </c>
      <c r="G426" s="368"/>
    </row>
    <row r="427" spans="1:7" s="157" customFormat="1" ht="27.6" hidden="1" customHeight="1">
      <c r="A427" s="368" t="s">
        <v>2727</v>
      </c>
      <c r="B427" s="368" t="s">
        <v>1689</v>
      </c>
      <c r="C427" s="368" t="s">
        <v>2728</v>
      </c>
      <c r="D427" s="368" t="s">
        <v>2650</v>
      </c>
      <c r="E427" s="372">
        <v>44444</v>
      </c>
      <c r="F427" s="370">
        <v>3</v>
      </c>
      <c r="G427" s="368"/>
    </row>
    <row r="428" spans="1:7" s="157" customFormat="1" ht="27.6" hidden="1" customHeight="1">
      <c r="A428" s="368" t="s">
        <v>2729</v>
      </c>
      <c r="B428" s="368" t="s">
        <v>2730</v>
      </c>
      <c r="C428" s="368" t="s">
        <v>2731</v>
      </c>
      <c r="D428" s="368" t="s">
        <v>2677</v>
      </c>
      <c r="E428" s="352">
        <v>44456</v>
      </c>
      <c r="F428" s="370">
        <v>1</v>
      </c>
      <c r="G428" s="368"/>
    </row>
    <row r="429" spans="1:7" s="157" customFormat="1" ht="27.6" hidden="1" customHeight="1">
      <c r="A429" s="368" t="s">
        <v>2732</v>
      </c>
      <c r="B429" s="368" t="s">
        <v>1174</v>
      </c>
      <c r="C429" s="368" t="s">
        <v>2733</v>
      </c>
      <c r="D429" s="368" t="s">
        <v>2677</v>
      </c>
      <c r="E429" s="352">
        <v>44457</v>
      </c>
      <c r="F429" s="370">
        <v>1</v>
      </c>
      <c r="G429" s="368"/>
    </row>
    <row r="430" spans="1:7" s="157" customFormat="1" ht="27.6" hidden="1" customHeight="1">
      <c r="A430" s="368" t="s">
        <v>2734</v>
      </c>
      <c r="B430" s="368" t="s">
        <v>2735</v>
      </c>
      <c r="C430" s="368" t="s">
        <v>2736</v>
      </c>
      <c r="D430" s="368" t="s">
        <v>2737</v>
      </c>
      <c r="E430" s="352">
        <v>44549</v>
      </c>
      <c r="F430" s="370">
        <v>2</v>
      </c>
      <c r="G430" s="368"/>
    </row>
    <row r="431" spans="1:7" s="157" customFormat="1" ht="27.6" hidden="1" customHeight="1">
      <c r="A431" s="368" t="s">
        <v>2738</v>
      </c>
      <c r="B431" s="368" t="s">
        <v>1181</v>
      </c>
      <c r="C431" s="368" t="s">
        <v>2739</v>
      </c>
      <c r="D431" s="368" t="s">
        <v>2650</v>
      </c>
      <c r="E431" s="372">
        <v>44472</v>
      </c>
      <c r="F431" s="370">
        <v>2</v>
      </c>
      <c r="G431" s="368"/>
    </row>
    <row r="432" spans="1:7" s="157" customFormat="1" ht="27.6" hidden="1" customHeight="1">
      <c r="A432" s="368" t="s">
        <v>2740</v>
      </c>
      <c r="B432" s="368" t="s">
        <v>1181</v>
      </c>
      <c r="C432" s="368" t="s">
        <v>2741</v>
      </c>
      <c r="D432" s="368" t="s">
        <v>2650</v>
      </c>
      <c r="E432" s="372">
        <v>44514</v>
      </c>
      <c r="F432" s="370">
        <v>2</v>
      </c>
      <c r="G432" s="368"/>
    </row>
    <row r="433" spans="1:7" s="157" customFormat="1" ht="27.6" hidden="1" customHeight="1">
      <c r="A433" s="368" t="s">
        <v>2742</v>
      </c>
      <c r="B433" s="368" t="s">
        <v>1189</v>
      </c>
      <c r="C433" s="368" t="s">
        <v>2743</v>
      </c>
      <c r="D433" s="368" t="s">
        <v>2744</v>
      </c>
      <c r="E433" s="372">
        <v>44486</v>
      </c>
      <c r="F433" s="370">
        <v>3</v>
      </c>
      <c r="G433" s="368"/>
    </row>
    <row r="434" spans="1:7" s="157" customFormat="1" ht="27.6" hidden="1" customHeight="1">
      <c r="A434" s="368" t="s">
        <v>2745</v>
      </c>
      <c r="B434" s="368" t="s">
        <v>2746</v>
      </c>
      <c r="C434" s="368" t="s">
        <v>2747</v>
      </c>
      <c r="D434" s="368" t="s">
        <v>2677</v>
      </c>
      <c r="E434" s="372">
        <v>44470</v>
      </c>
      <c r="F434" s="370">
        <v>3</v>
      </c>
      <c r="G434" s="368"/>
    </row>
    <row r="435" spans="1:7" s="157" customFormat="1" ht="27.6" hidden="1" customHeight="1">
      <c r="A435" s="368" t="s">
        <v>2748</v>
      </c>
      <c r="B435" s="368" t="s">
        <v>2620</v>
      </c>
      <c r="C435" s="368" t="s">
        <v>2749</v>
      </c>
      <c r="D435" s="368" t="s">
        <v>2677</v>
      </c>
      <c r="E435" s="372">
        <v>44469</v>
      </c>
      <c r="F435" s="370">
        <v>1</v>
      </c>
      <c r="G435" s="368"/>
    </row>
    <row r="436" spans="1:7" s="157" customFormat="1" ht="27.6" hidden="1" customHeight="1">
      <c r="A436" s="368" t="s">
        <v>2750</v>
      </c>
      <c r="B436" s="368" t="s">
        <v>2751</v>
      </c>
      <c r="C436" s="368" t="s">
        <v>2752</v>
      </c>
      <c r="D436" s="368" t="s">
        <v>2677</v>
      </c>
      <c r="E436" s="352">
        <v>44494</v>
      </c>
      <c r="F436" s="370">
        <v>1</v>
      </c>
      <c r="G436" s="368"/>
    </row>
    <row r="437" spans="1:7" s="157" customFormat="1" ht="27.6" hidden="1" customHeight="1">
      <c r="A437" s="368" t="s">
        <v>2753</v>
      </c>
      <c r="B437" s="368" t="s">
        <v>2754</v>
      </c>
      <c r="C437" s="368" t="s">
        <v>2755</v>
      </c>
      <c r="D437" s="368" t="s">
        <v>2677</v>
      </c>
      <c r="E437" s="372">
        <v>44493</v>
      </c>
      <c r="F437" s="370">
        <v>2</v>
      </c>
      <c r="G437" s="368"/>
    </row>
    <row r="438" spans="1:7" s="157" customFormat="1" ht="27.6" hidden="1" customHeight="1">
      <c r="A438" s="368" t="s">
        <v>2756</v>
      </c>
      <c r="B438" s="368" t="s">
        <v>1571</v>
      </c>
      <c r="C438" s="368" t="s">
        <v>2757</v>
      </c>
      <c r="D438" s="368" t="s">
        <v>2677</v>
      </c>
      <c r="E438" s="372">
        <v>44479</v>
      </c>
      <c r="F438" s="370">
        <v>1</v>
      </c>
      <c r="G438" s="368"/>
    </row>
    <row r="439" spans="1:7" s="157" customFormat="1" ht="27.6" hidden="1" customHeight="1">
      <c r="A439" s="368" t="s">
        <v>2758</v>
      </c>
      <c r="B439" s="368" t="s">
        <v>2701</v>
      </c>
      <c r="C439" s="368" t="s">
        <v>2759</v>
      </c>
      <c r="D439" s="368" t="s">
        <v>2677</v>
      </c>
      <c r="E439" s="372">
        <v>44491</v>
      </c>
      <c r="F439" s="370">
        <v>1</v>
      </c>
      <c r="G439" s="368"/>
    </row>
    <row r="440" spans="1:7" s="157" customFormat="1" ht="27.6" hidden="1" customHeight="1">
      <c r="A440" s="368" t="s">
        <v>2760</v>
      </c>
      <c r="B440" s="368" t="s">
        <v>2761</v>
      </c>
      <c r="C440" s="368" t="s">
        <v>2762</v>
      </c>
      <c r="D440" s="368" t="s">
        <v>2677</v>
      </c>
      <c r="E440" s="372">
        <v>44490</v>
      </c>
      <c r="F440" s="370">
        <v>1</v>
      </c>
      <c r="G440" s="368"/>
    </row>
    <row r="441" spans="1:7" s="157" customFormat="1" ht="27.6" hidden="1" customHeight="1">
      <c r="A441" s="368" t="s">
        <v>2763</v>
      </c>
      <c r="B441" s="368" t="s">
        <v>2690</v>
      </c>
      <c r="C441" s="368" t="s">
        <v>2764</v>
      </c>
      <c r="D441" s="368" t="s">
        <v>2677</v>
      </c>
      <c r="E441" s="352">
        <v>44519</v>
      </c>
      <c r="F441" s="370">
        <v>1</v>
      </c>
      <c r="G441" s="368"/>
    </row>
    <row r="442" spans="1:7" s="157" customFormat="1" ht="27.6" hidden="1" customHeight="1">
      <c r="A442" s="368" t="s">
        <v>2765</v>
      </c>
      <c r="B442" s="368" t="s">
        <v>2690</v>
      </c>
      <c r="C442" s="368" t="s">
        <v>2764</v>
      </c>
      <c r="D442" s="368" t="s">
        <v>2677</v>
      </c>
      <c r="E442" s="372">
        <v>44497</v>
      </c>
      <c r="F442" s="370">
        <v>1</v>
      </c>
      <c r="G442" s="368"/>
    </row>
    <row r="443" spans="1:7" s="157" customFormat="1" ht="27.6" hidden="1" customHeight="1">
      <c r="A443" s="368" t="s">
        <v>2766</v>
      </c>
      <c r="B443" s="368" t="s">
        <v>2767</v>
      </c>
      <c r="C443" s="368" t="s">
        <v>2768</v>
      </c>
      <c r="D443" s="368" t="s">
        <v>2769</v>
      </c>
      <c r="E443" s="372">
        <v>44516</v>
      </c>
      <c r="F443" s="370">
        <v>1</v>
      </c>
      <c r="G443" s="368"/>
    </row>
    <row r="444" spans="1:7" s="157" customFormat="1" ht="27.6" hidden="1" customHeight="1">
      <c r="A444" s="368" t="s">
        <v>2770</v>
      </c>
      <c r="B444" s="368" t="s">
        <v>2323</v>
      </c>
      <c r="C444" s="368" t="s">
        <v>2771</v>
      </c>
      <c r="D444" s="368" t="s">
        <v>2677</v>
      </c>
      <c r="E444" s="372">
        <v>44504</v>
      </c>
      <c r="F444" s="370">
        <v>1</v>
      </c>
      <c r="G444" s="368"/>
    </row>
    <row r="445" spans="1:7" s="157" customFormat="1" ht="27.6" hidden="1" customHeight="1">
      <c r="A445" s="368" t="s">
        <v>2772</v>
      </c>
      <c r="B445" s="368" t="s">
        <v>1265</v>
      </c>
      <c r="C445" s="368" t="s">
        <v>2773</v>
      </c>
      <c r="D445" s="368" t="s">
        <v>2677</v>
      </c>
      <c r="E445" s="372">
        <v>44520</v>
      </c>
      <c r="F445" s="370">
        <v>1</v>
      </c>
      <c r="G445" s="368"/>
    </row>
    <row r="446" spans="1:7" s="157" customFormat="1" ht="27.6" hidden="1" customHeight="1">
      <c r="A446" s="368" t="s">
        <v>2774</v>
      </c>
      <c r="B446" s="368" t="s">
        <v>2775</v>
      </c>
      <c r="C446" s="368" t="s">
        <v>1178</v>
      </c>
      <c r="D446" s="368" t="s">
        <v>2677</v>
      </c>
      <c r="E446" s="372">
        <v>44508</v>
      </c>
      <c r="F446" s="370">
        <v>1</v>
      </c>
      <c r="G446" s="368"/>
    </row>
    <row r="447" spans="1:7" s="157" customFormat="1" ht="27.6" hidden="1" customHeight="1">
      <c r="A447" s="368" t="s">
        <v>2776</v>
      </c>
      <c r="B447" s="368" t="s">
        <v>2777</v>
      </c>
      <c r="C447" s="368" t="s">
        <v>2778</v>
      </c>
      <c r="D447" s="368" t="s">
        <v>2779</v>
      </c>
      <c r="E447" s="372">
        <v>44520</v>
      </c>
      <c r="F447" s="370">
        <v>2</v>
      </c>
      <c r="G447" s="368"/>
    </row>
    <row r="448" spans="1:7" s="157" customFormat="1" ht="27.6" hidden="1" customHeight="1">
      <c r="A448" s="368" t="s">
        <v>2780</v>
      </c>
      <c r="B448" s="368" t="s">
        <v>2781</v>
      </c>
      <c r="C448" s="368" t="s">
        <v>2782</v>
      </c>
      <c r="D448" s="368" t="s">
        <v>2677</v>
      </c>
      <c r="E448" s="352">
        <v>44547</v>
      </c>
      <c r="F448" s="370">
        <v>1</v>
      </c>
      <c r="G448" s="368"/>
    </row>
    <row r="449" spans="1:7" s="157" customFormat="1" ht="27.6" hidden="1" customHeight="1">
      <c r="A449" s="368" t="s">
        <v>2783</v>
      </c>
      <c r="B449" s="368" t="s">
        <v>2690</v>
      </c>
      <c r="C449" s="368" t="s">
        <v>2764</v>
      </c>
      <c r="D449" s="368" t="s">
        <v>2677</v>
      </c>
      <c r="E449" s="372">
        <v>44544</v>
      </c>
      <c r="F449" s="370">
        <v>1</v>
      </c>
      <c r="G449" s="368"/>
    </row>
    <row r="450" spans="1:7" s="157" customFormat="1" ht="27.6" hidden="1" customHeight="1">
      <c r="A450" s="368" t="s">
        <v>2784</v>
      </c>
      <c r="B450" s="368" t="s">
        <v>2616</v>
      </c>
      <c r="C450" s="368" t="s">
        <v>2785</v>
      </c>
      <c r="D450" s="368" t="s">
        <v>2677</v>
      </c>
      <c r="E450" s="372">
        <v>44541</v>
      </c>
      <c r="F450" s="370">
        <v>2</v>
      </c>
      <c r="G450" s="368"/>
    </row>
    <row r="451" spans="1:7" s="157" customFormat="1" ht="27.6" hidden="1" customHeight="1">
      <c r="A451" s="368" t="s">
        <v>2786</v>
      </c>
      <c r="B451" s="368" t="s">
        <v>2120</v>
      </c>
      <c r="C451" s="368" t="s">
        <v>2787</v>
      </c>
      <c r="D451" s="368" t="s">
        <v>2677</v>
      </c>
      <c r="E451" s="352">
        <v>44539</v>
      </c>
      <c r="F451" s="370">
        <v>1</v>
      </c>
      <c r="G451" s="368"/>
    </row>
    <row r="452" spans="1:7" s="157" customFormat="1" ht="27.6" hidden="1" customHeight="1">
      <c r="A452" s="368" t="s">
        <v>2788</v>
      </c>
      <c r="B452" s="368" t="s">
        <v>1177</v>
      </c>
      <c r="C452" s="368" t="s">
        <v>2789</v>
      </c>
      <c r="D452" s="368" t="s">
        <v>2677</v>
      </c>
      <c r="E452" s="372">
        <v>44525</v>
      </c>
      <c r="F452" s="370">
        <v>1</v>
      </c>
      <c r="G452" s="368"/>
    </row>
    <row r="453" spans="1:7" s="157" customFormat="1" ht="27.6" hidden="1" customHeight="1">
      <c r="A453" s="368" t="s">
        <v>2790</v>
      </c>
      <c r="B453" s="368" t="s">
        <v>2791</v>
      </c>
      <c r="C453" s="368" t="s">
        <v>2792</v>
      </c>
      <c r="D453" s="368" t="s">
        <v>2793</v>
      </c>
      <c r="E453" s="372">
        <v>44540</v>
      </c>
      <c r="F453" s="370">
        <v>1</v>
      </c>
      <c r="G453" s="368"/>
    </row>
    <row r="454" spans="1:7" s="157" customFormat="1" ht="27.6" hidden="1" customHeight="1">
      <c r="A454" s="368" t="s">
        <v>2794</v>
      </c>
      <c r="B454" s="368" t="s">
        <v>1546</v>
      </c>
      <c r="C454" s="368" t="s">
        <v>2795</v>
      </c>
      <c r="D454" s="368" t="s">
        <v>2677</v>
      </c>
      <c r="E454" s="372">
        <v>44548</v>
      </c>
      <c r="F454" s="370">
        <v>2</v>
      </c>
      <c r="G454" s="368"/>
    </row>
    <row r="455" spans="1:7" s="157" customFormat="1" ht="27.6" customHeight="1">
      <c r="A455" s="305" t="s">
        <v>2796</v>
      </c>
      <c r="B455" s="306" t="s">
        <v>1668</v>
      </c>
      <c r="C455" s="306" t="s">
        <v>1683</v>
      </c>
      <c r="D455" s="306" t="s">
        <v>2797</v>
      </c>
      <c r="E455" s="310">
        <v>44574</v>
      </c>
      <c r="F455" s="308">
        <v>1</v>
      </c>
      <c r="G455" s="306"/>
    </row>
    <row r="456" spans="1:7" s="157" customFormat="1" ht="27.6" customHeight="1">
      <c r="A456" s="305" t="s">
        <v>2798</v>
      </c>
      <c r="B456" s="306" t="s">
        <v>1668</v>
      </c>
      <c r="C456" s="306" t="s">
        <v>1684</v>
      </c>
      <c r="D456" s="306" t="s">
        <v>2797</v>
      </c>
      <c r="E456" s="310">
        <v>44597</v>
      </c>
      <c r="F456" s="308">
        <v>2</v>
      </c>
      <c r="G456" s="306"/>
    </row>
    <row r="457" spans="1:7" s="157" customFormat="1" ht="27.6" customHeight="1">
      <c r="A457" s="305" t="s">
        <v>2799</v>
      </c>
      <c r="B457" s="306" t="s">
        <v>2800</v>
      </c>
      <c r="C457" s="306" t="s">
        <v>2801</v>
      </c>
      <c r="D457" s="306" t="s">
        <v>2650</v>
      </c>
      <c r="E457" s="307">
        <v>44570</v>
      </c>
      <c r="F457" s="308">
        <v>2</v>
      </c>
      <c r="G457" s="306"/>
    </row>
    <row r="458" spans="1:7" s="157" customFormat="1" ht="27.6" customHeight="1">
      <c r="A458" s="305" t="s">
        <v>2802</v>
      </c>
      <c r="B458" s="306" t="s">
        <v>1542</v>
      </c>
      <c r="C458" s="306" t="s">
        <v>2803</v>
      </c>
      <c r="D458" s="306" t="s">
        <v>2804</v>
      </c>
      <c r="E458" s="310">
        <v>44579</v>
      </c>
      <c r="F458" s="308">
        <v>1</v>
      </c>
      <c r="G458" s="306"/>
    </row>
    <row r="459" spans="1:7" s="157" customFormat="1" ht="27.6" customHeight="1">
      <c r="A459" s="305" t="s">
        <v>2805</v>
      </c>
      <c r="B459" s="306" t="s">
        <v>2704</v>
      </c>
      <c r="C459" s="306" t="s">
        <v>2806</v>
      </c>
      <c r="D459" s="306" t="s">
        <v>2807</v>
      </c>
      <c r="E459" s="311">
        <v>44568</v>
      </c>
      <c r="F459" s="308">
        <v>1</v>
      </c>
      <c r="G459" s="306"/>
    </row>
    <row r="460" spans="1:7" s="157" customFormat="1" ht="27.6" customHeight="1">
      <c r="A460" s="305" t="s">
        <v>2808</v>
      </c>
      <c r="B460" s="306" t="s">
        <v>2704</v>
      </c>
      <c r="C460" s="306" t="s">
        <v>2809</v>
      </c>
      <c r="D460" s="306" t="s">
        <v>2807</v>
      </c>
      <c r="E460" s="311">
        <v>44575</v>
      </c>
      <c r="F460" s="308">
        <v>1</v>
      </c>
      <c r="G460" s="306"/>
    </row>
    <row r="461" spans="1:7" s="157" customFormat="1" ht="27.6" customHeight="1">
      <c r="A461" s="305" t="s">
        <v>2810</v>
      </c>
      <c r="B461" s="306" t="s">
        <v>2704</v>
      </c>
      <c r="C461" s="306" t="s">
        <v>2811</v>
      </c>
      <c r="D461" s="306" t="s">
        <v>2807</v>
      </c>
      <c r="E461" s="311">
        <v>44582</v>
      </c>
      <c r="F461" s="308">
        <v>1</v>
      </c>
      <c r="G461" s="306"/>
    </row>
    <row r="462" spans="1:7" s="157" customFormat="1" ht="27.6" customHeight="1">
      <c r="A462" s="305" t="s">
        <v>2812</v>
      </c>
      <c r="B462" s="306" t="s">
        <v>2704</v>
      </c>
      <c r="C462" s="306" t="s">
        <v>2813</v>
      </c>
      <c r="D462" s="306" t="s">
        <v>2807</v>
      </c>
      <c r="E462" s="311">
        <v>44589</v>
      </c>
      <c r="F462" s="308">
        <v>1</v>
      </c>
      <c r="G462" s="306"/>
    </row>
    <row r="463" spans="1:7" s="157" customFormat="1" ht="27.6" customHeight="1">
      <c r="A463" s="305" t="s">
        <v>2814</v>
      </c>
      <c r="B463" s="306" t="s">
        <v>2704</v>
      </c>
      <c r="C463" s="306" t="s">
        <v>2815</v>
      </c>
      <c r="D463" s="306" t="s">
        <v>2807</v>
      </c>
      <c r="E463" s="311">
        <v>44596</v>
      </c>
      <c r="F463" s="308">
        <v>1</v>
      </c>
      <c r="G463" s="306"/>
    </row>
    <row r="464" spans="1:7" s="157" customFormat="1" ht="27.6" customHeight="1">
      <c r="A464" s="305" t="s">
        <v>2816</v>
      </c>
      <c r="B464" s="306" t="s">
        <v>2704</v>
      </c>
      <c r="C464" s="306" t="s">
        <v>2817</v>
      </c>
      <c r="D464" s="306" t="s">
        <v>2807</v>
      </c>
      <c r="E464" s="309">
        <v>44609</v>
      </c>
      <c r="F464" s="308">
        <v>1</v>
      </c>
      <c r="G464" s="306"/>
    </row>
    <row r="465" spans="1:7" s="157" customFormat="1" ht="27.6" customHeight="1">
      <c r="A465" s="305" t="s">
        <v>2818</v>
      </c>
      <c r="B465" s="306" t="s">
        <v>2704</v>
      </c>
      <c r="C465" s="306" t="s">
        <v>2819</v>
      </c>
      <c r="D465" s="306" t="s">
        <v>2807</v>
      </c>
      <c r="E465" s="311">
        <v>44610</v>
      </c>
      <c r="F465" s="308">
        <v>1</v>
      </c>
      <c r="G465" s="306"/>
    </row>
    <row r="466" spans="1:7" s="157" customFormat="1" ht="27.6" customHeight="1">
      <c r="A466" s="305" t="s">
        <v>2820</v>
      </c>
      <c r="B466" s="306" t="s">
        <v>2704</v>
      </c>
      <c r="C466" s="306" t="s">
        <v>2821</v>
      </c>
      <c r="D466" s="306" t="s">
        <v>2807</v>
      </c>
      <c r="E466" s="311">
        <v>44617</v>
      </c>
      <c r="F466" s="308">
        <v>1</v>
      </c>
      <c r="G466" s="306"/>
    </row>
    <row r="467" spans="1:7" s="157" customFormat="1" ht="27.6" customHeight="1">
      <c r="A467" s="305" t="s">
        <v>2822</v>
      </c>
      <c r="B467" s="306" t="s">
        <v>2704</v>
      </c>
      <c r="C467" s="306" t="s">
        <v>2823</v>
      </c>
      <c r="D467" s="306" t="s">
        <v>2807</v>
      </c>
      <c r="E467" s="311">
        <v>44623</v>
      </c>
      <c r="F467" s="308">
        <v>1</v>
      </c>
      <c r="G467" s="306"/>
    </row>
    <row r="468" spans="1:7" s="157" customFormat="1" ht="27.6" customHeight="1">
      <c r="A468" s="305" t="s">
        <v>2824</v>
      </c>
      <c r="B468" s="306" t="s">
        <v>2704</v>
      </c>
      <c r="C468" s="306" t="s">
        <v>2825</v>
      </c>
      <c r="D468" s="306" t="s">
        <v>2807</v>
      </c>
      <c r="E468" s="309">
        <v>44630</v>
      </c>
      <c r="F468" s="308">
        <v>1</v>
      </c>
      <c r="G468" s="306"/>
    </row>
    <row r="469" spans="1:7" s="157" customFormat="1" ht="27.6" customHeight="1">
      <c r="A469" s="305" t="s">
        <v>2826</v>
      </c>
      <c r="B469" s="306" t="s">
        <v>1654</v>
      </c>
      <c r="C469" s="306" t="s">
        <v>2827</v>
      </c>
      <c r="D469" s="306" t="s">
        <v>2804</v>
      </c>
      <c r="E469" s="310">
        <v>44586</v>
      </c>
      <c r="F469" s="308">
        <v>1</v>
      </c>
      <c r="G469" s="306"/>
    </row>
    <row r="470" spans="1:7" s="157" customFormat="1" ht="27.6" customHeight="1">
      <c r="A470" s="305" t="s">
        <v>2828</v>
      </c>
      <c r="B470" s="306" t="s">
        <v>2829</v>
      </c>
      <c r="C470" s="306" t="s">
        <v>2830</v>
      </c>
      <c r="D470" s="306" t="s">
        <v>2831</v>
      </c>
      <c r="E470" s="310">
        <v>44596</v>
      </c>
      <c r="F470" s="308">
        <v>1</v>
      </c>
      <c r="G470" s="306"/>
    </row>
    <row r="471" spans="1:7" s="157" customFormat="1" ht="27.6" customHeight="1">
      <c r="A471" s="305" t="s">
        <v>2832</v>
      </c>
      <c r="B471" s="306" t="s">
        <v>2833</v>
      </c>
      <c r="C471" s="306" t="s">
        <v>2834</v>
      </c>
      <c r="D471" s="306" t="s">
        <v>2804</v>
      </c>
      <c r="E471" s="311">
        <v>44600</v>
      </c>
      <c r="F471" s="308">
        <v>1</v>
      </c>
      <c r="G471" s="306"/>
    </row>
    <row r="472" spans="1:7" s="157" customFormat="1" ht="27.6" customHeight="1">
      <c r="A472" s="305" t="s">
        <v>2835</v>
      </c>
      <c r="B472" s="306" t="s">
        <v>1282</v>
      </c>
      <c r="C472" s="306" t="s">
        <v>2836</v>
      </c>
      <c r="D472" s="306" t="s">
        <v>2804</v>
      </c>
      <c r="E472" s="311">
        <v>44580</v>
      </c>
      <c r="F472" s="308">
        <v>1</v>
      </c>
      <c r="G472" s="306"/>
    </row>
    <row r="473" spans="1:7" s="157" customFormat="1" ht="27.6" customHeight="1">
      <c r="A473" s="305" t="s">
        <v>2837</v>
      </c>
      <c r="B473" s="306" t="s">
        <v>2838</v>
      </c>
      <c r="C473" s="306" t="s">
        <v>2839</v>
      </c>
      <c r="D473" s="306" t="s">
        <v>2804</v>
      </c>
      <c r="E473" s="311">
        <v>44582</v>
      </c>
      <c r="F473" s="308">
        <v>1</v>
      </c>
      <c r="G473" s="306"/>
    </row>
    <row r="474" spans="1:7" s="157" customFormat="1" ht="27.6" customHeight="1">
      <c r="A474" s="305" t="s">
        <v>2840</v>
      </c>
      <c r="B474" s="306" t="s">
        <v>2690</v>
      </c>
      <c r="C474" s="306" t="s">
        <v>2841</v>
      </c>
      <c r="D474" s="306" t="s">
        <v>2804</v>
      </c>
      <c r="E474" s="310">
        <v>44581</v>
      </c>
      <c r="F474" s="308">
        <v>1</v>
      </c>
      <c r="G474" s="306"/>
    </row>
    <row r="475" spans="1:7" s="157" customFormat="1" ht="27.6" customHeight="1">
      <c r="A475" s="305" t="s">
        <v>2842</v>
      </c>
      <c r="B475" s="306" t="s">
        <v>1542</v>
      </c>
      <c r="C475" s="306" t="s">
        <v>2843</v>
      </c>
      <c r="D475" s="306" t="s">
        <v>2844</v>
      </c>
      <c r="E475" s="310">
        <v>44618</v>
      </c>
      <c r="F475" s="308">
        <v>1</v>
      </c>
      <c r="G475" s="306"/>
    </row>
    <row r="476" spans="1:7" s="157" customFormat="1" ht="27.6" customHeight="1">
      <c r="A476" s="305" t="s">
        <v>2845</v>
      </c>
      <c r="B476" s="306" t="s">
        <v>2846</v>
      </c>
      <c r="C476" s="306" t="s">
        <v>2847</v>
      </c>
      <c r="D476" s="306" t="s">
        <v>2844</v>
      </c>
      <c r="E476" s="310">
        <v>44614</v>
      </c>
      <c r="F476" s="308">
        <v>1</v>
      </c>
      <c r="G476" s="306"/>
    </row>
    <row r="477" spans="1:7" s="157" customFormat="1" ht="27.6" customHeight="1">
      <c r="A477" s="305" t="s">
        <v>2848</v>
      </c>
      <c r="B477" s="306" t="s">
        <v>2849</v>
      </c>
      <c r="C477" s="306" t="s">
        <v>2850</v>
      </c>
      <c r="D477" s="306" t="s">
        <v>2851</v>
      </c>
      <c r="E477" s="310">
        <v>44597</v>
      </c>
      <c r="F477" s="308">
        <v>1</v>
      </c>
      <c r="G477" s="306"/>
    </row>
    <row r="478" spans="1:7" s="157" customFormat="1" ht="27.6" customHeight="1">
      <c r="A478" s="305" t="s">
        <v>2852</v>
      </c>
      <c r="B478" s="306" t="s">
        <v>2853</v>
      </c>
      <c r="C478" s="306" t="s">
        <v>2854</v>
      </c>
      <c r="D478" s="306" t="s">
        <v>2855</v>
      </c>
      <c r="E478" s="310">
        <v>44602</v>
      </c>
      <c r="F478" s="308">
        <v>1</v>
      </c>
      <c r="G478" s="306"/>
    </row>
    <row r="479" spans="1:7" s="157" customFormat="1" ht="27.6" customHeight="1">
      <c r="A479" s="305" t="s">
        <v>2856</v>
      </c>
      <c r="B479" s="306" t="s">
        <v>1689</v>
      </c>
      <c r="C479" s="306" t="s">
        <v>2857</v>
      </c>
      <c r="D479" s="306" t="s">
        <v>2858</v>
      </c>
      <c r="E479" s="310">
        <v>44605</v>
      </c>
      <c r="F479" s="308">
        <v>3</v>
      </c>
      <c r="G479" s="306"/>
    </row>
    <row r="480" spans="1:7" s="157" customFormat="1" ht="27.6" customHeight="1">
      <c r="A480" s="305" t="s">
        <v>2859</v>
      </c>
      <c r="B480" s="306" t="s">
        <v>2860</v>
      </c>
      <c r="C480" s="306" t="s">
        <v>2861</v>
      </c>
      <c r="D480" s="306" t="s">
        <v>2844</v>
      </c>
      <c r="E480" s="310">
        <v>44611</v>
      </c>
      <c r="F480" s="308">
        <v>1</v>
      </c>
      <c r="G480" s="306"/>
    </row>
    <row r="481" spans="1:7" s="157" customFormat="1" ht="27.6" customHeight="1">
      <c r="A481" s="305" t="s">
        <v>2862</v>
      </c>
      <c r="B481" s="306" t="s">
        <v>2863</v>
      </c>
      <c r="C481" s="306" t="s">
        <v>2864</v>
      </c>
      <c r="D481" s="306" t="s">
        <v>2865</v>
      </c>
      <c r="E481" s="310">
        <v>44614</v>
      </c>
      <c r="F481" s="308">
        <v>1</v>
      </c>
      <c r="G481" s="306"/>
    </row>
    <row r="482" spans="1:7" s="157" customFormat="1" ht="27.6" customHeight="1">
      <c r="A482" s="305" t="s">
        <v>2866</v>
      </c>
      <c r="B482" s="306" t="s">
        <v>2863</v>
      </c>
      <c r="C482" s="306" t="s">
        <v>2867</v>
      </c>
      <c r="D482" s="306" t="s">
        <v>2865</v>
      </c>
      <c r="E482" s="310">
        <v>44617</v>
      </c>
      <c r="F482" s="308">
        <v>1</v>
      </c>
      <c r="G482" s="306"/>
    </row>
    <row r="483" spans="1:7" s="157" customFormat="1" ht="27.6" customHeight="1">
      <c r="A483" s="305" t="s">
        <v>2868</v>
      </c>
      <c r="B483" s="306" t="s">
        <v>2863</v>
      </c>
      <c r="C483" s="306" t="s">
        <v>2869</v>
      </c>
      <c r="D483" s="306" t="s">
        <v>2865</v>
      </c>
      <c r="E483" s="310">
        <v>44623</v>
      </c>
      <c r="F483" s="308">
        <v>1</v>
      </c>
      <c r="G483" s="306"/>
    </row>
    <row r="484" spans="1:7" s="157" customFormat="1" ht="27.6" customHeight="1">
      <c r="A484" s="305" t="s">
        <v>2870</v>
      </c>
      <c r="B484" s="306" t="s">
        <v>2863</v>
      </c>
      <c r="C484" s="306" t="s">
        <v>2871</v>
      </c>
      <c r="D484" s="306" t="s">
        <v>2865</v>
      </c>
      <c r="E484" s="310">
        <v>44624</v>
      </c>
      <c r="F484" s="308">
        <v>1</v>
      </c>
      <c r="G484" s="306"/>
    </row>
    <row r="485" spans="1:7" s="157" customFormat="1" ht="27.6" customHeight="1">
      <c r="A485" s="305" t="s">
        <v>2872</v>
      </c>
      <c r="B485" s="306" t="s">
        <v>2863</v>
      </c>
      <c r="C485" s="306" t="s">
        <v>2873</v>
      </c>
      <c r="D485" s="306" t="s">
        <v>2865</v>
      </c>
      <c r="E485" s="310">
        <v>44629</v>
      </c>
      <c r="F485" s="308">
        <v>1</v>
      </c>
      <c r="G485" s="306"/>
    </row>
    <row r="486" spans="1:7" s="157" customFormat="1" ht="27.6" customHeight="1">
      <c r="A486" s="305" t="s">
        <v>2874</v>
      </c>
      <c r="B486" s="306" t="s">
        <v>2863</v>
      </c>
      <c r="C486" s="306" t="s">
        <v>2875</v>
      </c>
      <c r="D486" s="306" t="s">
        <v>2865</v>
      </c>
      <c r="E486" s="310">
        <v>44643</v>
      </c>
      <c r="F486" s="308">
        <v>1</v>
      </c>
      <c r="G486" s="306"/>
    </row>
    <row r="487" spans="1:7" s="157" customFormat="1" ht="27.6" customHeight="1">
      <c r="A487" s="305" t="s">
        <v>2876</v>
      </c>
      <c r="B487" s="306" t="s">
        <v>1282</v>
      </c>
      <c r="C487" s="306" t="s">
        <v>2877</v>
      </c>
      <c r="D487" s="306" t="s">
        <v>2804</v>
      </c>
      <c r="E487" s="311">
        <v>44608</v>
      </c>
      <c r="F487" s="308">
        <v>1</v>
      </c>
      <c r="G487" s="306"/>
    </row>
    <row r="488" spans="1:7" s="157" customFormat="1" ht="27.6" customHeight="1">
      <c r="A488" s="305" t="s">
        <v>2878</v>
      </c>
      <c r="B488" s="306" t="s">
        <v>1265</v>
      </c>
      <c r="C488" s="306" t="s">
        <v>2879</v>
      </c>
      <c r="D488" s="306" t="s">
        <v>2804</v>
      </c>
      <c r="E488" s="310">
        <v>44612</v>
      </c>
      <c r="F488" s="308">
        <v>1</v>
      </c>
      <c r="G488" s="306"/>
    </row>
    <row r="489" spans="1:7" s="157" customFormat="1" ht="27.6" customHeight="1">
      <c r="A489" s="305" t="s">
        <v>2880</v>
      </c>
      <c r="B489" s="306" t="s">
        <v>1571</v>
      </c>
      <c r="C489" s="306" t="s">
        <v>2881</v>
      </c>
      <c r="D489" s="306" t="s">
        <v>2804</v>
      </c>
      <c r="E489" s="310">
        <v>44618</v>
      </c>
      <c r="F489" s="308">
        <v>1</v>
      </c>
      <c r="G489" s="306"/>
    </row>
    <row r="490" spans="1:7" s="157" customFormat="1" ht="27.6" customHeight="1">
      <c r="A490" s="305" t="s">
        <v>2882</v>
      </c>
      <c r="B490" s="306" t="s">
        <v>1177</v>
      </c>
      <c r="C490" s="306" t="s">
        <v>2883</v>
      </c>
      <c r="D490" s="306" t="s">
        <v>2804</v>
      </c>
      <c r="E490" s="310">
        <v>44617</v>
      </c>
      <c r="F490" s="308">
        <v>1</v>
      </c>
      <c r="G490" s="306"/>
    </row>
    <row r="491" spans="1:7" s="157" customFormat="1" ht="27.6" customHeight="1">
      <c r="A491" s="305" t="s">
        <v>2884</v>
      </c>
      <c r="B491" s="306" t="s">
        <v>1546</v>
      </c>
      <c r="C491" s="306" t="s">
        <v>2885</v>
      </c>
      <c r="D491" s="306" t="s">
        <v>2886</v>
      </c>
      <c r="E491" s="310">
        <v>44617</v>
      </c>
      <c r="F491" s="308">
        <v>1</v>
      </c>
      <c r="G491" s="306"/>
    </row>
    <row r="492" spans="1:7" s="157" customFormat="1" ht="27.6" customHeight="1">
      <c r="A492" s="305" t="s">
        <v>2887</v>
      </c>
      <c r="B492" s="306" t="s">
        <v>2888</v>
      </c>
      <c r="C492" s="306" t="s">
        <v>2889</v>
      </c>
      <c r="D492" s="306" t="s">
        <v>2804</v>
      </c>
      <c r="E492" s="311">
        <v>44620</v>
      </c>
      <c r="F492" s="308">
        <v>1</v>
      </c>
      <c r="G492" s="306"/>
    </row>
    <row r="493" spans="1:7" s="157" customFormat="1" ht="27.6" customHeight="1">
      <c r="A493" s="305" t="s">
        <v>2890</v>
      </c>
      <c r="B493" s="306" t="s">
        <v>2891</v>
      </c>
      <c r="C493" s="306" t="s">
        <v>2892</v>
      </c>
      <c r="D493" s="306" t="s">
        <v>2844</v>
      </c>
      <c r="E493" s="310">
        <v>44624</v>
      </c>
      <c r="F493" s="308">
        <v>1</v>
      </c>
      <c r="G493" s="306"/>
    </row>
    <row r="494" spans="1:7" s="157" customFormat="1" ht="27.6" customHeight="1">
      <c r="A494" s="305" t="s">
        <v>2893</v>
      </c>
      <c r="B494" s="306" t="s">
        <v>2894</v>
      </c>
      <c r="C494" s="306" t="s">
        <v>2895</v>
      </c>
      <c r="D494" s="306" t="s">
        <v>2844</v>
      </c>
      <c r="E494" s="310">
        <v>44625</v>
      </c>
      <c r="F494" s="308">
        <v>2</v>
      </c>
      <c r="G494" s="306"/>
    </row>
    <row r="495" spans="1:7" s="157" customFormat="1" ht="27.6" customHeight="1">
      <c r="A495" s="305" t="s">
        <v>2896</v>
      </c>
      <c r="B495" s="306" t="s">
        <v>1660</v>
      </c>
      <c r="C495" s="306" t="s">
        <v>2764</v>
      </c>
      <c r="D495" s="306" t="s">
        <v>2804</v>
      </c>
      <c r="E495" s="310">
        <v>44620</v>
      </c>
      <c r="F495" s="308">
        <v>1</v>
      </c>
      <c r="G495" s="306"/>
    </row>
    <row r="496" spans="1:7" s="157" customFormat="1" ht="27.6" customHeight="1">
      <c r="A496" s="305" t="s">
        <v>2897</v>
      </c>
      <c r="B496" s="306" t="s">
        <v>1641</v>
      </c>
      <c r="C496" s="306" t="s">
        <v>2898</v>
      </c>
      <c r="D496" s="306" t="s">
        <v>2804</v>
      </c>
      <c r="E496" s="310">
        <v>44643</v>
      </c>
      <c r="F496" s="308">
        <v>1</v>
      </c>
      <c r="G496" s="306"/>
    </row>
    <row r="497" spans="1:7" s="157" customFormat="1" ht="27.6" customHeight="1">
      <c r="A497" s="305" t="s">
        <v>2899</v>
      </c>
      <c r="B497" s="306" t="s">
        <v>2761</v>
      </c>
      <c r="C497" s="306" t="s">
        <v>2900</v>
      </c>
      <c r="D497" s="306" t="s">
        <v>2804</v>
      </c>
      <c r="E497" s="310">
        <v>44631</v>
      </c>
      <c r="F497" s="308">
        <v>1</v>
      </c>
      <c r="G497" s="306"/>
    </row>
    <row r="498" spans="1:7" s="157" customFormat="1" ht="27.6" customHeight="1">
      <c r="A498" s="305" t="s">
        <v>2901</v>
      </c>
      <c r="B498" s="306" t="s">
        <v>2902</v>
      </c>
      <c r="C498" s="306" t="s">
        <v>2903</v>
      </c>
      <c r="D498" s="306" t="s">
        <v>2904</v>
      </c>
      <c r="E498" s="310">
        <v>44643</v>
      </c>
      <c r="F498" s="308">
        <v>1</v>
      </c>
      <c r="G498" s="306"/>
    </row>
    <row r="499" spans="1:7" s="157" customFormat="1" ht="27.6" customHeight="1">
      <c r="A499" s="305" t="s">
        <v>2905</v>
      </c>
      <c r="B499" s="306" t="s">
        <v>2906</v>
      </c>
      <c r="C499" s="306" t="s">
        <v>2907</v>
      </c>
      <c r="D499" s="306" t="s">
        <v>2804</v>
      </c>
      <c r="E499" s="310">
        <v>44643</v>
      </c>
      <c r="F499" s="308">
        <v>1</v>
      </c>
      <c r="G499" s="306"/>
    </row>
    <row r="500" spans="1:7" s="157" customFormat="1" ht="27.6" customHeight="1">
      <c r="A500" s="305" t="s">
        <v>2908</v>
      </c>
      <c r="B500" s="306" t="s">
        <v>2833</v>
      </c>
      <c r="C500" s="306" t="s">
        <v>2909</v>
      </c>
      <c r="D500" s="306" t="s">
        <v>2804</v>
      </c>
      <c r="E500" s="311">
        <v>44672</v>
      </c>
      <c r="F500" s="308">
        <v>1</v>
      </c>
      <c r="G500" s="306"/>
    </row>
    <row r="501" spans="1:7" s="157" customFormat="1" ht="27.6" customHeight="1">
      <c r="A501" s="305" t="s">
        <v>2910</v>
      </c>
      <c r="B501" s="306" t="s">
        <v>1181</v>
      </c>
      <c r="C501" s="306" t="s">
        <v>2911</v>
      </c>
      <c r="D501" s="306" t="s">
        <v>2804</v>
      </c>
      <c r="E501" s="310">
        <v>44678</v>
      </c>
      <c r="F501" s="308">
        <v>1</v>
      </c>
      <c r="G501" s="306"/>
    </row>
    <row r="502" spans="1:7" s="157" customFormat="1" ht="27.6" customHeight="1">
      <c r="A502" s="305" t="s">
        <v>2912</v>
      </c>
      <c r="B502" s="306" t="s">
        <v>1668</v>
      </c>
      <c r="C502" s="306" t="s">
        <v>2913</v>
      </c>
      <c r="D502" s="306" t="s">
        <v>2804</v>
      </c>
      <c r="E502" s="310">
        <v>44700</v>
      </c>
      <c r="F502" s="308">
        <v>1</v>
      </c>
      <c r="G502" s="306"/>
    </row>
    <row r="503" spans="1:7" s="157" customFormat="1" ht="27.6" customHeight="1">
      <c r="A503" s="349" t="s">
        <v>3954</v>
      </c>
      <c r="B503" s="312" t="s">
        <v>1668</v>
      </c>
      <c r="C503" s="312" t="s">
        <v>3953</v>
      </c>
      <c r="D503" s="312" t="s">
        <v>3008</v>
      </c>
      <c r="E503" s="309">
        <v>44723</v>
      </c>
      <c r="F503" s="350">
        <v>2</v>
      </c>
      <c r="G503" s="306"/>
    </row>
    <row r="504" spans="1:7" s="157" customFormat="1" ht="27.6" customHeight="1">
      <c r="A504" s="349" t="s">
        <v>3952</v>
      </c>
      <c r="B504" s="312" t="s">
        <v>1668</v>
      </c>
      <c r="C504" s="312" t="s">
        <v>3951</v>
      </c>
      <c r="D504" s="312" t="s">
        <v>3008</v>
      </c>
      <c r="E504" s="311">
        <v>44812</v>
      </c>
      <c r="F504" s="350">
        <v>1</v>
      </c>
      <c r="G504" s="306"/>
    </row>
    <row r="505" spans="1:7" s="157" customFormat="1" ht="27.6" customHeight="1">
      <c r="A505" s="349" t="s">
        <v>3921</v>
      </c>
      <c r="B505" s="312" t="s">
        <v>3847</v>
      </c>
      <c r="C505" s="312" t="s">
        <v>3846</v>
      </c>
      <c r="D505" s="312" t="s">
        <v>3008</v>
      </c>
      <c r="E505" s="311">
        <v>44849</v>
      </c>
      <c r="F505" s="350">
        <v>2</v>
      </c>
      <c r="G505" s="327"/>
    </row>
    <row r="506" spans="1:7" s="157" customFormat="1" ht="27.6" customHeight="1">
      <c r="A506" s="349" t="s">
        <v>3949</v>
      </c>
      <c r="B506" s="312" t="s">
        <v>2983</v>
      </c>
      <c r="C506" s="312" t="s">
        <v>3948</v>
      </c>
      <c r="D506" s="312" t="s">
        <v>3008</v>
      </c>
      <c r="E506" s="311">
        <v>44727</v>
      </c>
      <c r="F506" s="350">
        <v>1</v>
      </c>
      <c r="G506" s="327"/>
    </row>
    <row r="507" spans="1:7" s="157" customFormat="1" ht="27.6" customHeight="1">
      <c r="A507" s="349" t="s">
        <v>3958</v>
      </c>
      <c r="B507" s="312" t="s">
        <v>3957</v>
      </c>
      <c r="C507" s="312" t="s">
        <v>3956</v>
      </c>
      <c r="D507" s="312" t="s">
        <v>3009</v>
      </c>
      <c r="E507" s="311">
        <v>44730</v>
      </c>
      <c r="F507" s="350">
        <v>1</v>
      </c>
      <c r="G507" s="327"/>
    </row>
    <row r="508" spans="1:7" s="157" customFormat="1" ht="27.6" customHeight="1">
      <c r="A508" s="305" t="s">
        <v>2914</v>
      </c>
      <c r="B508" s="306" t="s">
        <v>2915</v>
      </c>
      <c r="C508" s="306" t="s">
        <v>2916</v>
      </c>
      <c r="D508" s="306" t="s">
        <v>2865</v>
      </c>
      <c r="E508" s="310">
        <v>44706</v>
      </c>
      <c r="F508" s="308">
        <v>1</v>
      </c>
      <c r="G508" s="327"/>
    </row>
    <row r="509" spans="1:7" s="157" customFormat="1" ht="27.6" customHeight="1">
      <c r="A509" s="305" t="s">
        <v>2917</v>
      </c>
      <c r="B509" s="306" t="s">
        <v>2918</v>
      </c>
      <c r="C509" s="306" t="s">
        <v>2919</v>
      </c>
      <c r="D509" s="306" t="s">
        <v>2804</v>
      </c>
      <c r="E509" s="310">
        <v>44708</v>
      </c>
      <c r="F509" s="308">
        <v>1</v>
      </c>
      <c r="G509" s="327"/>
    </row>
    <row r="510" spans="1:7" s="157" customFormat="1" ht="27.6" customHeight="1">
      <c r="A510" s="349" t="s">
        <v>3069</v>
      </c>
      <c r="B510" s="312" t="s">
        <v>2915</v>
      </c>
      <c r="C510" s="312" t="s">
        <v>2916</v>
      </c>
      <c r="D510" s="312" t="s">
        <v>2865</v>
      </c>
      <c r="E510" s="311">
        <v>44713</v>
      </c>
      <c r="F510" s="350">
        <v>1</v>
      </c>
      <c r="G510" s="327"/>
    </row>
    <row r="511" spans="1:7" s="157" customFormat="1" ht="27.6" customHeight="1">
      <c r="A511" s="349" t="s">
        <v>3070</v>
      </c>
      <c r="B511" s="312" t="s">
        <v>2982</v>
      </c>
      <c r="C511" s="312" t="s">
        <v>2995</v>
      </c>
      <c r="D511" s="312" t="s">
        <v>3008</v>
      </c>
      <c r="E511" s="311">
        <v>44722</v>
      </c>
      <c r="F511" s="350">
        <v>1</v>
      </c>
      <c r="G511" s="327"/>
    </row>
    <row r="512" spans="1:7" s="157" customFormat="1" ht="27.6" customHeight="1">
      <c r="A512" s="349" t="s">
        <v>3947</v>
      </c>
      <c r="B512" s="312" t="s">
        <v>1542</v>
      </c>
      <c r="C512" s="312" t="s">
        <v>2997</v>
      </c>
      <c r="D512" s="312" t="s">
        <v>3008</v>
      </c>
      <c r="E512" s="311">
        <v>44726</v>
      </c>
      <c r="F512" s="350">
        <v>1</v>
      </c>
      <c r="G512" s="327"/>
    </row>
    <row r="513" spans="1:7" s="157" customFormat="1" ht="27.6" customHeight="1">
      <c r="A513" s="349" t="s">
        <v>3071</v>
      </c>
      <c r="B513" s="312" t="s">
        <v>1265</v>
      </c>
      <c r="C513" s="312" t="s">
        <v>2996</v>
      </c>
      <c r="D513" s="312" t="s">
        <v>3008</v>
      </c>
      <c r="E513" s="311">
        <v>44723</v>
      </c>
      <c r="F513" s="350">
        <v>1</v>
      </c>
      <c r="G513" s="327"/>
    </row>
    <row r="514" spans="1:7" s="157" customFormat="1" ht="27.6" customHeight="1">
      <c r="A514" s="349" t="s">
        <v>3942</v>
      </c>
      <c r="B514" s="312" t="s">
        <v>1546</v>
      </c>
      <c r="C514" s="312" t="s">
        <v>3941</v>
      </c>
      <c r="D514" s="312" t="s">
        <v>3010</v>
      </c>
      <c r="E514" s="311">
        <v>44737</v>
      </c>
      <c r="F514" s="350">
        <v>1</v>
      </c>
      <c r="G514" s="327"/>
    </row>
    <row r="515" spans="1:7" s="157" customFormat="1" ht="27.6" customHeight="1">
      <c r="A515" s="349" t="s">
        <v>3940</v>
      </c>
      <c r="B515" s="312" t="s">
        <v>2984</v>
      </c>
      <c r="C515" s="312" t="s">
        <v>3939</v>
      </c>
      <c r="D515" s="312" t="s">
        <v>3008</v>
      </c>
      <c r="E515" s="311">
        <v>44727</v>
      </c>
      <c r="F515" s="350">
        <v>1</v>
      </c>
      <c r="G515" s="327"/>
    </row>
    <row r="516" spans="1:7" s="157" customFormat="1" ht="27.6" customHeight="1">
      <c r="A516" s="349" t="s">
        <v>3935</v>
      </c>
      <c r="B516" s="312" t="s">
        <v>1689</v>
      </c>
      <c r="C516" s="312" t="s">
        <v>3934</v>
      </c>
      <c r="D516" s="312" t="s">
        <v>3012</v>
      </c>
      <c r="E516" s="311">
        <v>44752</v>
      </c>
      <c r="F516" s="350">
        <v>3</v>
      </c>
      <c r="G516" s="327"/>
    </row>
    <row r="517" spans="1:7" s="157" customFormat="1" ht="27.6" customHeight="1">
      <c r="A517" s="349" t="s">
        <v>3072</v>
      </c>
      <c r="B517" s="312" t="s">
        <v>2985</v>
      </c>
      <c r="C517" s="312" t="s">
        <v>1178</v>
      </c>
      <c r="D517" s="312" t="s">
        <v>3008</v>
      </c>
      <c r="E517" s="311">
        <v>44729</v>
      </c>
      <c r="F517" s="350">
        <v>1</v>
      </c>
      <c r="G517" s="327"/>
    </row>
    <row r="518" spans="1:7" s="157" customFormat="1" ht="27.6" customHeight="1">
      <c r="A518" s="349" t="s">
        <v>3955</v>
      </c>
      <c r="B518" s="312" t="s">
        <v>2986</v>
      </c>
      <c r="C518" s="312" t="s">
        <v>3001</v>
      </c>
      <c r="D518" s="312" t="s">
        <v>3008</v>
      </c>
      <c r="E518" s="309">
        <v>44751</v>
      </c>
      <c r="F518" s="350">
        <v>2</v>
      </c>
      <c r="G518" s="327"/>
    </row>
    <row r="519" spans="1:7" s="157" customFormat="1" ht="27.6" customHeight="1">
      <c r="A519" s="349" t="s">
        <v>3073</v>
      </c>
      <c r="B519" s="312" t="s">
        <v>1189</v>
      </c>
      <c r="C519" s="312" t="s">
        <v>2998</v>
      </c>
      <c r="D519" s="312" t="s">
        <v>3008</v>
      </c>
      <c r="E519" s="309">
        <v>44731</v>
      </c>
      <c r="F519" s="350">
        <v>2</v>
      </c>
      <c r="G519" s="327"/>
    </row>
    <row r="520" spans="1:7" s="157" customFormat="1" ht="27.6" customHeight="1">
      <c r="A520" s="349" t="s">
        <v>3933</v>
      </c>
      <c r="B520" s="312" t="s">
        <v>1282</v>
      </c>
      <c r="C520" s="312" t="s">
        <v>3000</v>
      </c>
      <c r="D520" s="312" t="s">
        <v>3008</v>
      </c>
      <c r="E520" s="311">
        <v>44741</v>
      </c>
      <c r="F520" s="350">
        <v>1</v>
      </c>
      <c r="G520" s="327"/>
    </row>
    <row r="521" spans="1:7" s="157" customFormat="1" ht="27.6" customHeight="1">
      <c r="A521" s="349" t="s">
        <v>3074</v>
      </c>
      <c r="B521" s="312" t="s">
        <v>1282</v>
      </c>
      <c r="C521" s="312" t="s">
        <v>2999</v>
      </c>
      <c r="D521" s="312" t="s">
        <v>3011</v>
      </c>
      <c r="E521" s="311">
        <v>44738</v>
      </c>
      <c r="F521" s="350">
        <v>2</v>
      </c>
      <c r="G521" s="327"/>
    </row>
    <row r="522" spans="1:7" s="157" customFormat="1" ht="27.6" customHeight="1">
      <c r="A522" s="349" t="s">
        <v>3925</v>
      </c>
      <c r="B522" s="312" t="s">
        <v>2991</v>
      </c>
      <c r="C522" s="312" t="s">
        <v>3006</v>
      </c>
      <c r="D522" s="312" t="s">
        <v>3008</v>
      </c>
      <c r="E522" s="311">
        <v>44770</v>
      </c>
      <c r="F522" s="350">
        <v>1</v>
      </c>
      <c r="G522" s="327"/>
    </row>
    <row r="523" spans="1:7" s="157" customFormat="1" ht="27.6" customHeight="1">
      <c r="A523" s="349" t="s">
        <v>3950</v>
      </c>
      <c r="B523" s="312" t="s">
        <v>2987</v>
      </c>
      <c r="C523" s="312" t="s">
        <v>3002</v>
      </c>
      <c r="D523" s="312" t="s">
        <v>3008</v>
      </c>
      <c r="E523" s="311">
        <v>44755</v>
      </c>
      <c r="F523" s="350">
        <v>1</v>
      </c>
      <c r="G523" s="327"/>
    </row>
    <row r="524" spans="1:7" s="157" customFormat="1" ht="27.6" customHeight="1">
      <c r="A524" s="349" t="s">
        <v>3927</v>
      </c>
      <c r="B524" s="312" t="s">
        <v>2992</v>
      </c>
      <c r="C524" s="312" t="s">
        <v>3926</v>
      </c>
      <c r="D524" s="312" t="s">
        <v>3008</v>
      </c>
      <c r="E524" s="311">
        <v>44770</v>
      </c>
      <c r="F524" s="350">
        <v>1</v>
      </c>
      <c r="G524" s="327"/>
    </row>
    <row r="525" spans="1:7" s="157" customFormat="1" ht="27.6" customHeight="1">
      <c r="A525" s="349" t="s">
        <v>3944</v>
      </c>
      <c r="B525" s="312" t="s">
        <v>2988</v>
      </c>
      <c r="C525" s="312" t="s">
        <v>3943</v>
      </c>
      <c r="D525" s="312" t="s">
        <v>3013</v>
      </c>
      <c r="E525" s="311">
        <v>44761</v>
      </c>
      <c r="F525" s="350">
        <v>1</v>
      </c>
      <c r="G525" s="328"/>
    </row>
    <row r="526" spans="1:7" s="157" customFormat="1" ht="27.6" customHeight="1">
      <c r="A526" s="349" t="s">
        <v>3936</v>
      </c>
      <c r="B526" s="312" t="s">
        <v>1282</v>
      </c>
      <c r="C526" s="312" t="s">
        <v>3003</v>
      </c>
      <c r="D526" s="312" t="s">
        <v>3008</v>
      </c>
      <c r="E526" s="311">
        <v>44762</v>
      </c>
      <c r="F526" s="350">
        <v>1</v>
      </c>
      <c r="G526" s="328"/>
    </row>
    <row r="527" spans="1:7" s="157" customFormat="1" ht="27.6" customHeight="1">
      <c r="A527" s="349" t="s">
        <v>3924</v>
      </c>
      <c r="B527" s="312" t="s">
        <v>2990</v>
      </c>
      <c r="C527" s="312" t="s">
        <v>3923</v>
      </c>
      <c r="D527" s="312" t="s">
        <v>3008</v>
      </c>
      <c r="E527" s="311">
        <v>44764</v>
      </c>
      <c r="F527" s="350">
        <v>1</v>
      </c>
      <c r="G527" s="327"/>
    </row>
    <row r="528" spans="1:7" s="157" customFormat="1" ht="27.6" customHeight="1">
      <c r="A528" s="349" t="s">
        <v>3075</v>
      </c>
      <c r="B528" s="312" t="s">
        <v>2989</v>
      </c>
      <c r="C528" s="312" t="s">
        <v>3004</v>
      </c>
      <c r="D528" s="312" t="s">
        <v>3008</v>
      </c>
      <c r="E528" s="311">
        <v>44762</v>
      </c>
      <c r="F528" s="350">
        <v>1</v>
      </c>
      <c r="G528" s="327"/>
    </row>
    <row r="529" spans="1:7" s="157" customFormat="1" ht="27.6" customHeight="1">
      <c r="A529" s="349" t="s">
        <v>3920</v>
      </c>
      <c r="B529" s="312" t="s">
        <v>3800</v>
      </c>
      <c r="C529" s="312" t="s">
        <v>3799</v>
      </c>
      <c r="D529" s="312" t="s">
        <v>3017</v>
      </c>
      <c r="E529" s="311">
        <v>44836</v>
      </c>
      <c r="F529" s="350">
        <v>3</v>
      </c>
      <c r="G529" s="327"/>
    </row>
    <row r="530" spans="1:7" s="157" customFormat="1" ht="27.6" customHeight="1">
      <c r="A530" s="349" t="s">
        <v>3929</v>
      </c>
      <c r="B530" s="312" t="s">
        <v>1176</v>
      </c>
      <c r="C530" s="312" t="s">
        <v>3928</v>
      </c>
      <c r="D530" s="312" t="s">
        <v>3014</v>
      </c>
      <c r="E530" s="311">
        <v>44779</v>
      </c>
      <c r="F530" s="350">
        <v>2</v>
      </c>
      <c r="G530" s="327"/>
    </row>
    <row r="531" spans="1:7" s="157" customFormat="1" ht="27.6" customHeight="1">
      <c r="A531" s="349" t="s">
        <v>3932</v>
      </c>
      <c r="B531" s="312" t="s">
        <v>2994</v>
      </c>
      <c r="C531" s="312" t="s">
        <v>3931</v>
      </c>
      <c r="D531" s="312" t="s">
        <v>3016</v>
      </c>
      <c r="E531" s="311">
        <v>44812</v>
      </c>
      <c r="F531" s="350">
        <v>1</v>
      </c>
      <c r="G531" s="327"/>
    </row>
    <row r="532" spans="1:7" s="157" customFormat="1" ht="27.6" customHeight="1">
      <c r="A532" s="349" t="s">
        <v>3916</v>
      </c>
      <c r="B532" s="312" t="s">
        <v>3825</v>
      </c>
      <c r="C532" s="312" t="s">
        <v>3892</v>
      </c>
      <c r="D532" s="312" t="s">
        <v>3016</v>
      </c>
      <c r="E532" s="311">
        <v>44819</v>
      </c>
      <c r="F532" s="350">
        <v>1</v>
      </c>
      <c r="G532" s="327"/>
    </row>
    <row r="533" spans="1:7" s="157" customFormat="1" ht="27.6" customHeight="1">
      <c r="A533" s="349" t="s">
        <v>3917</v>
      </c>
      <c r="B533" s="312" t="s">
        <v>3825</v>
      </c>
      <c r="C533" s="312" t="s">
        <v>3868</v>
      </c>
      <c r="D533" s="312" t="s">
        <v>3016</v>
      </c>
      <c r="E533" s="311">
        <v>44826</v>
      </c>
      <c r="F533" s="350">
        <v>1</v>
      </c>
      <c r="G533" s="327"/>
    </row>
    <row r="534" spans="1:7" s="157" customFormat="1" ht="27.6" customHeight="1">
      <c r="A534" s="349" t="s">
        <v>3918</v>
      </c>
      <c r="B534" s="312" t="s">
        <v>3825</v>
      </c>
      <c r="C534" s="312" t="s">
        <v>3824</v>
      </c>
      <c r="D534" s="312" t="s">
        <v>3016</v>
      </c>
      <c r="E534" s="311">
        <v>44840</v>
      </c>
      <c r="F534" s="350">
        <v>1</v>
      </c>
      <c r="G534" s="327"/>
    </row>
    <row r="535" spans="1:7" s="157" customFormat="1" ht="27.6" customHeight="1">
      <c r="A535" s="349" t="s">
        <v>3919</v>
      </c>
      <c r="B535" s="312" t="s">
        <v>3825</v>
      </c>
      <c r="C535" s="312" t="s">
        <v>3915</v>
      </c>
      <c r="D535" s="312" t="s">
        <v>3016</v>
      </c>
      <c r="E535" s="311">
        <v>44847</v>
      </c>
      <c r="F535" s="350">
        <v>1</v>
      </c>
      <c r="G535" s="328"/>
    </row>
    <row r="536" spans="1:7" s="157" customFormat="1" ht="27.6" customHeight="1">
      <c r="A536" s="349" t="s">
        <v>3938</v>
      </c>
      <c r="B536" s="312" t="s">
        <v>2751</v>
      </c>
      <c r="C536" s="312" t="s">
        <v>3937</v>
      </c>
      <c r="D536" s="312" t="s">
        <v>3008</v>
      </c>
      <c r="E536" s="311">
        <v>44803</v>
      </c>
      <c r="F536" s="350">
        <v>1</v>
      </c>
      <c r="G536" s="328"/>
    </row>
    <row r="537" spans="1:7" s="157" customFormat="1" ht="27.6" customHeight="1">
      <c r="A537" s="349" t="s">
        <v>3930</v>
      </c>
      <c r="B537" s="312" t="s">
        <v>2991</v>
      </c>
      <c r="C537" s="312" t="s">
        <v>3007</v>
      </c>
      <c r="D537" s="312" t="s">
        <v>3008</v>
      </c>
      <c r="E537" s="311">
        <v>44799</v>
      </c>
      <c r="F537" s="350">
        <v>1</v>
      </c>
      <c r="G537" s="327"/>
    </row>
    <row r="538" spans="1:7" s="157" customFormat="1" ht="27.6" customHeight="1">
      <c r="A538" s="349" t="s">
        <v>3946</v>
      </c>
      <c r="B538" s="312" t="s">
        <v>2993</v>
      </c>
      <c r="C538" s="312" t="s">
        <v>3945</v>
      </c>
      <c r="D538" s="312" t="s">
        <v>3015</v>
      </c>
      <c r="E538" s="311">
        <v>44800</v>
      </c>
      <c r="F538" s="350">
        <v>1</v>
      </c>
      <c r="G538" s="328"/>
    </row>
    <row r="539" spans="1:7" s="157" customFormat="1" ht="27.6" customHeight="1">
      <c r="A539" s="349" t="s">
        <v>3922</v>
      </c>
      <c r="B539" s="312" t="s">
        <v>3811</v>
      </c>
      <c r="C539" s="312" t="s">
        <v>3810</v>
      </c>
      <c r="D539" s="312" t="s">
        <v>3008</v>
      </c>
      <c r="E539" s="311">
        <v>44884</v>
      </c>
      <c r="F539" s="350">
        <v>2</v>
      </c>
      <c r="G539" s="328"/>
    </row>
    <row r="540" spans="1:7" s="157" customFormat="1" ht="27.6" customHeight="1">
      <c r="A540" s="349" t="s">
        <v>3891</v>
      </c>
      <c r="B540" s="312" t="s">
        <v>3018</v>
      </c>
      <c r="C540" s="312" t="s">
        <v>3890</v>
      </c>
      <c r="D540" s="312" t="s">
        <v>2844</v>
      </c>
      <c r="E540" s="311">
        <v>44825</v>
      </c>
      <c r="F540" s="350">
        <v>1</v>
      </c>
      <c r="G540" s="327"/>
    </row>
    <row r="541" spans="1:7" s="157" customFormat="1" ht="27.6" customHeight="1">
      <c r="A541" s="349" t="s">
        <v>3867</v>
      </c>
      <c r="B541" s="312" t="s">
        <v>1654</v>
      </c>
      <c r="C541" s="312" t="s">
        <v>3866</v>
      </c>
      <c r="D541" s="312" t="s">
        <v>2844</v>
      </c>
      <c r="E541" s="311">
        <v>44860</v>
      </c>
      <c r="F541" s="350">
        <v>1</v>
      </c>
      <c r="G541" s="328"/>
    </row>
    <row r="542" spans="1:7" s="157" customFormat="1" ht="27.6" customHeight="1">
      <c r="A542" s="349" t="s">
        <v>3889</v>
      </c>
      <c r="B542" s="312" t="s">
        <v>2800</v>
      </c>
      <c r="C542" s="312" t="s">
        <v>3888</v>
      </c>
      <c r="D542" s="312" t="s">
        <v>3060</v>
      </c>
      <c r="E542" s="309">
        <v>44934</v>
      </c>
      <c r="F542" s="350">
        <v>2</v>
      </c>
      <c r="G542" s="327"/>
    </row>
    <row r="543" spans="1:7" s="157" customFormat="1" ht="27.6" customHeight="1">
      <c r="A543" s="349" t="s">
        <v>3798</v>
      </c>
      <c r="B543" s="312" t="s">
        <v>3021</v>
      </c>
      <c r="C543" s="312" t="s">
        <v>3797</v>
      </c>
      <c r="D543" s="312" t="s">
        <v>2844</v>
      </c>
      <c r="E543" s="311">
        <v>44847</v>
      </c>
      <c r="F543" s="350">
        <v>1</v>
      </c>
      <c r="G543" s="328"/>
    </row>
    <row r="544" spans="1:7" s="157" customFormat="1" ht="27.6" customHeight="1">
      <c r="A544" s="349" t="s">
        <v>3823</v>
      </c>
      <c r="B544" s="312" t="s">
        <v>1595</v>
      </c>
      <c r="C544" s="312" t="s">
        <v>3822</v>
      </c>
      <c r="D544" s="312" t="s">
        <v>2844</v>
      </c>
      <c r="E544" s="311">
        <v>44846</v>
      </c>
      <c r="F544" s="350">
        <v>1</v>
      </c>
      <c r="G544" s="327"/>
    </row>
    <row r="545" spans="1:7" s="157" customFormat="1" ht="27.6" customHeight="1">
      <c r="A545" s="349" t="s">
        <v>3821</v>
      </c>
      <c r="B545" s="312" t="s">
        <v>1265</v>
      </c>
      <c r="C545" s="312" t="s">
        <v>3820</v>
      </c>
      <c r="D545" s="312" t="s">
        <v>2844</v>
      </c>
      <c r="E545" s="311">
        <v>44884</v>
      </c>
      <c r="F545" s="350">
        <v>1</v>
      </c>
      <c r="G545" s="327"/>
    </row>
    <row r="546" spans="1:7" s="157" customFormat="1" ht="27.6" customHeight="1">
      <c r="A546" s="349" t="s">
        <v>3914</v>
      </c>
      <c r="B546" s="312" t="s">
        <v>3018</v>
      </c>
      <c r="C546" s="312" t="s">
        <v>3913</v>
      </c>
      <c r="D546" s="312" t="s">
        <v>2844</v>
      </c>
      <c r="E546" s="311">
        <v>44853</v>
      </c>
      <c r="F546" s="350">
        <v>1</v>
      </c>
      <c r="G546" s="327"/>
    </row>
    <row r="547" spans="1:7" s="157" customFormat="1" ht="27.6" customHeight="1">
      <c r="A547" s="349" t="s">
        <v>3796</v>
      </c>
      <c r="B547" s="312" t="s">
        <v>3024</v>
      </c>
      <c r="C547" s="312" t="s">
        <v>3795</v>
      </c>
      <c r="D547" s="312" t="s">
        <v>2844</v>
      </c>
      <c r="E547" s="311">
        <v>44874</v>
      </c>
      <c r="F547" s="350">
        <v>1</v>
      </c>
      <c r="G547" s="327"/>
    </row>
    <row r="548" spans="1:7" s="157" customFormat="1" ht="27.6" customHeight="1">
      <c r="A548" s="349" t="s">
        <v>3845</v>
      </c>
      <c r="B548" s="312" t="s">
        <v>1571</v>
      </c>
      <c r="C548" s="312" t="s">
        <v>3844</v>
      </c>
      <c r="D548" s="312" t="s">
        <v>2844</v>
      </c>
      <c r="E548" s="311">
        <v>44863</v>
      </c>
      <c r="F548" s="350">
        <v>1</v>
      </c>
      <c r="G548" s="327"/>
    </row>
    <row r="549" spans="1:7" s="157" customFormat="1" ht="27.6" customHeight="1">
      <c r="A549" s="349" t="s">
        <v>3912</v>
      </c>
      <c r="B549" s="312" t="s">
        <v>3023</v>
      </c>
      <c r="C549" s="312" t="s">
        <v>3911</v>
      </c>
      <c r="D549" s="312" t="s">
        <v>2844</v>
      </c>
      <c r="E549" s="311">
        <v>44869</v>
      </c>
      <c r="F549" s="350">
        <v>1</v>
      </c>
      <c r="G549" s="327"/>
    </row>
    <row r="550" spans="1:7" s="157" customFormat="1" ht="27.6" customHeight="1">
      <c r="A550" s="349" t="s">
        <v>3865</v>
      </c>
      <c r="B550" s="312" t="s">
        <v>1595</v>
      </c>
      <c r="C550" s="312" t="s">
        <v>3864</v>
      </c>
      <c r="D550" s="312" t="s">
        <v>2844</v>
      </c>
      <c r="E550" s="311">
        <v>44867</v>
      </c>
      <c r="F550" s="350">
        <v>1</v>
      </c>
      <c r="G550" s="327"/>
    </row>
    <row r="551" spans="1:7" s="157" customFormat="1" ht="27.6" customHeight="1">
      <c r="A551" s="349" t="s">
        <v>3843</v>
      </c>
      <c r="B551" s="312" t="s">
        <v>2982</v>
      </c>
      <c r="C551" s="312" t="s">
        <v>3789</v>
      </c>
      <c r="D551" s="312" t="s">
        <v>3058</v>
      </c>
      <c r="E551" s="311">
        <v>44895</v>
      </c>
      <c r="F551" s="350">
        <v>1</v>
      </c>
      <c r="G551" s="328"/>
    </row>
    <row r="552" spans="1:7" s="157" customFormat="1" ht="27.6" customHeight="1">
      <c r="A552" s="349" t="s">
        <v>3863</v>
      </c>
      <c r="B552" s="312" t="s">
        <v>3025</v>
      </c>
      <c r="C552" s="312" t="s">
        <v>3862</v>
      </c>
      <c r="D552" s="312" t="s">
        <v>2844</v>
      </c>
      <c r="E552" s="311">
        <v>44881</v>
      </c>
      <c r="F552" s="350">
        <v>1</v>
      </c>
      <c r="G552" s="327"/>
    </row>
    <row r="553" spans="1:7" s="157" customFormat="1" ht="27.6" customHeight="1">
      <c r="A553" s="349" t="s">
        <v>3910</v>
      </c>
      <c r="B553" s="312" t="s">
        <v>2988</v>
      </c>
      <c r="C553" s="312" t="s">
        <v>3909</v>
      </c>
      <c r="D553" s="312" t="s">
        <v>3057</v>
      </c>
      <c r="E553" s="311">
        <v>44894</v>
      </c>
      <c r="F553" s="350">
        <v>1</v>
      </c>
      <c r="G553" s="327"/>
    </row>
    <row r="554" spans="1:7" s="157" customFormat="1" ht="27.6" customHeight="1">
      <c r="A554" s="349" t="s">
        <v>3794</v>
      </c>
      <c r="B554" s="312" t="s">
        <v>3028</v>
      </c>
      <c r="C554" s="312" t="s">
        <v>3793</v>
      </c>
      <c r="D554" s="312" t="s">
        <v>2844</v>
      </c>
      <c r="E554" s="311">
        <v>44895</v>
      </c>
      <c r="F554" s="350">
        <v>1</v>
      </c>
      <c r="G554" s="327"/>
    </row>
    <row r="555" spans="1:7" s="157" customFormat="1" ht="27.6" customHeight="1">
      <c r="A555" s="349" t="s">
        <v>3861</v>
      </c>
      <c r="B555" s="312" t="s">
        <v>3034</v>
      </c>
      <c r="C555" s="312" t="s">
        <v>3860</v>
      </c>
      <c r="D555" s="312" t="s">
        <v>2844</v>
      </c>
      <c r="E555" s="309">
        <v>44916</v>
      </c>
      <c r="F555" s="350">
        <v>1</v>
      </c>
      <c r="G555" s="327"/>
    </row>
    <row r="556" spans="1:7" s="157" customFormat="1" ht="27.6" customHeight="1">
      <c r="A556" s="349" t="s">
        <v>3809</v>
      </c>
      <c r="B556" s="312" t="s">
        <v>3032</v>
      </c>
      <c r="C556" s="312" t="s">
        <v>3808</v>
      </c>
      <c r="D556" s="312" t="s">
        <v>3059</v>
      </c>
      <c r="E556" s="311">
        <v>44913</v>
      </c>
      <c r="F556" s="350">
        <v>2</v>
      </c>
      <c r="G556" s="327"/>
    </row>
    <row r="557" spans="1:7" s="157" customFormat="1" ht="27.6" customHeight="1">
      <c r="A557" s="349" t="s">
        <v>3819</v>
      </c>
      <c r="B557" s="312" t="s">
        <v>2735</v>
      </c>
      <c r="C557" s="312" t="s">
        <v>3818</v>
      </c>
      <c r="D557" s="312" t="s">
        <v>3061</v>
      </c>
      <c r="E557" s="309">
        <v>44955</v>
      </c>
      <c r="F557" s="350">
        <v>2</v>
      </c>
      <c r="G557" s="327"/>
    </row>
    <row r="558" spans="1:7" s="157" customFormat="1" ht="27.6" customHeight="1">
      <c r="A558" s="349" t="s">
        <v>3908</v>
      </c>
      <c r="B558" s="312" t="s">
        <v>2985</v>
      </c>
      <c r="C558" s="312" t="s">
        <v>3907</v>
      </c>
      <c r="D558" s="312" t="s">
        <v>2844</v>
      </c>
      <c r="E558" s="311">
        <v>44904</v>
      </c>
      <c r="F558" s="350">
        <v>1</v>
      </c>
      <c r="G558" s="327"/>
    </row>
    <row r="559" spans="1:7" s="157" customFormat="1" ht="27.6" customHeight="1">
      <c r="A559" s="349" t="s">
        <v>3788</v>
      </c>
      <c r="B559" s="312" t="s">
        <v>3029</v>
      </c>
      <c r="C559" s="312" t="s">
        <v>3787</v>
      </c>
      <c r="D559" s="312" t="s">
        <v>2844</v>
      </c>
      <c r="E559" s="311">
        <v>44905</v>
      </c>
      <c r="F559" s="350">
        <v>1</v>
      </c>
      <c r="G559" s="327"/>
    </row>
    <row r="560" spans="1:7" s="157" customFormat="1" ht="27.6" customHeight="1">
      <c r="A560" s="349" t="s">
        <v>3792</v>
      </c>
      <c r="B560" s="312" t="s">
        <v>2993</v>
      </c>
      <c r="C560" s="312" t="s">
        <v>3791</v>
      </c>
      <c r="D560" s="312" t="s">
        <v>2844</v>
      </c>
      <c r="E560" s="311">
        <v>44898</v>
      </c>
      <c r="F560" s="350">
        <v>2</v>
      </c>
      <c r="G560" s="327"/>
    </row>
    <row r="561" spans="1:7" s="157" customFormat="1" ht="27.6" customHeight="1">
      <c r="A561" s="349" t="s">
        <v>3790</v>
      </c>
      <c r="B561" s="312" t="s">
        <v>3031</v>
      </c>
      <c r="C561" s="312" t="s">
        <v>3842</v>
      </c>
      <c r="D561" s="312" t="s">
        <v>2844</v>
      </c>
      <c r="E561" s="311">
        <v>44912</v>
      </c>
      <c r="F561" s="350">
        <v>2</v>
      </c>
      <c r="G561" s="327"/>
    </row>
    <row r="562" spans="1:7" s="157" customFormat="1" ht="27.6" customHeight="1">
      <c r="A562" s="349" t="s">
        <v>3906</v>
      </c>
      <c r="B562" s="312" t="s">
        <v>3033</v>
      </c>
      <c r="C562" s="312" t="s">
        <v>3905</v>
      </c>
      <c r="D562" s="312" t="s">
        <v>2844</v>
      </c>
      <c r="E562" s="311">
        <v>44913</v>
      </c>
      <c r="F562" s="350">
        <v>2</v>
      </c>
      <c r="G562" s="327"/>
    </row>
    <row r="563" spans="1:7" s="157" customFormat="1" ht="27.6" customHeight="1">
      <c r="A563" s="349" t="s">
        <v>3786</v>
      </c>
      <c r="B563" s="312" t="s">
        <v>3033</v>
      </c>
      <c r="C563" s="312" t="s">
        <v>3785</v>
      </c>
      <c r="D563" s="312" t="s">
        <v>2844</v>
      </c>
      <c r="E563" s="309">
        <v>44940</v>
      </c>
      <c r="F563" s="350">
        <v>2</v>
      </c>
      <c r="G563" s="327"/>
    </row>
    <row r="564" spans="1:7" s="157" customFormat="1" ht="27.6" customHeight="1">
      <c r="A564" s="349" t="s">
        <v>3076</v>
      </c>
      <c r="B564" s="312" t="s">
        <v>3030</v>
      </c>
      <c r="C564" s="312" t="s">
        <v>3051</v>
      </c>
      <c r="D564" s="312" t="s">
        <v>2844</v>
      </c>
      <c r="E564" s="311">
        <v>44909</v>
      </c>
      <c r="F564" s="350">
        <v>1</v>
      </c>
      <c r="G564" s="328"/>
    </row>
    <row r="565" spans="1:7" ht="27.6" customHeight="1">
      <c r="A565" s="349" t="s">
        <v>3839</v>
      </c>
      <c r="B565" s="312" t="s">
        <v>1687</v>
      </c>
      <c r="C565" s="312" t="s">
        <v>3838</v>
      </c>
      <c r="D565" s="312" t="s">
        <v>2844</v>
      </c>
      <c r="E565" s="309">
        <v>44915</v>
      </c>
      <c r="F565" s="350">
        <v>1</v>
      </c>
      <c r="G565" s="327"/>
    </row>
    <row r="566" spans="1:7" ht="27.6" customHeight="1">
      <c r="A566" s="349" t="s">
        <v>3841</v>
      </c>
      <c r="B566" s="312" t="s">
        <v>1654</v>
      </c>
      <c r="C566" s="312" t="s">
        <v>3840</v>
      </c>
      <c r="D566" s="312" t="s">
        <v>2844</v>
      </c>
      <c r="E566" s="311">
        <v>44910</v>
      </c>
      <c r="F566" s="350">
        <v>1</v>
      </c>
      <c r="G566" s="327"/>
    </row>
    <row r="567" spans="1:7" ht="27.6" customHeight="1">
      <c r="A567" s="349" t="s">
        <v>3807</v>
      </c>
      <c r="B567" s="312" t="s">
        <v>3040</v>
      </c>
      <c r="C567" s="312" t="s">
        <v>3806</v>
      </c>
      <c r="D567" s="312" t="s">
        <v>2844</v>
      </c>
      <c r="E567" s="309">
        <v>44959</v>
      </c>
      <c r="F567" s="350">
        <v>1</v>
      </c>
      <c r="G567" s="327"/>
    </row>
    <row r="568" spans="1:7" ht="27.6" customHeight="1">
      <c r="A568" s="349" t="s">
        <v>3904</v>
      </c>
      <c r="B568" s="312" t="s">
        <v>2994</v>
      </c>
      <c r="C568" s="312" t="s">
        <v>3903</v>
      </c>
      <c r="D568" s="312" t="s">
        <v>2844</v>
      </c>
      <c r="E568" s="309">
        <v>44945</v>
      </c>
      <c r="F568" s="350">
        <v>1</v>
      </c>
      <c r="G568" s="327"/>
    </row>
    <row r="569" spans="1:7" ht="27.6" customHeight="1">
      <c r="A569" s="349" t="s">
        <v>3781</v>
      </c>
      <c r="B569" s="312" t="s">
        <v>2994</v>
      </c>
      <c r="C569" s="312" t="s">
        <v>3780</v>
      </c>
      <c r="D569" s="312" t="s">
        <v>2844</v>
      </c>
      <c r="E569" s="309">
        <v>44952</v>
      </c>
      <c r="F569" s="350">
        <v>1</v>
      </c>
      <c r="G569" s="327"/>
    </row>
    <row r="570" spans="1:7" ht="27.6" customHeight="1">
      <c r="A570" s="349" t="s">
        <v>3837</v>
      </c>
      <c r="B570" s="312" t="s">
        <v>2994</v>
      </c>
      <c r="C570" s="312" t="s">
        <v>3836</v>
      </c>
      <c r="D570" s="312" t="s">
        <v>2844</v>
      </c>
      <c r="E570" s="309">
        <v>44959</v>
      </c>
      <c r="F570" s="350">
        <v>1</v>
      </c>
      <c r="G570" s="327"/>
    </row>
    <row r="571" spans="1:7" ht="27.6" customHeight="1">
      <c r="A571" s="349" t="s">
        <v>3859</v>
      </c>
      <c r="B571" s="312" t="s">
        <v>2994</v>
      </c>
      <c r="C571" s="312" t="s">
        <v>3858</v>
      </c>
      <c r="D571" s="312" t="s">
        <v>2844</v>
      </c>
      <c r="E571" s="309">
        <v>44966</v>
      </c>
      <c r="F571" s="350">
        <v>1</v>
      </c>
      <c r="G571" s="327"/>
    </row>
    <row r="572" spans="1:7" ht="27.6" customHeight="1">
      <c r="A572" s="349" t="s">
        <v>3833</v>
      </c>
      <c r="B572" s="312" t="s">
        <v>2994</v>
      </c>
      <c r="C572" s="312" t="s">
        <v>3832</v>
      </c>
      <c r="D572" s="312" t="s">
        <v>2844</v>
      </c>
      <c r="E572" s="309">
        <v>44973</v>
      </c>
      <c r="F572" s="350">
        <v>1</v>
      </c>
      <c r="G572" s="327"/>
    </row>
    <row r="573" spans="1:7" ht="27.6" customHeight="1">
      <c r="A573" s="349" t="s">
        <v>3803</v>
      </c>
      <c r="B573" s="312" t="s">
        <v>3035</v>
      </c>
      <c r="C573" s="312" t="s">
        <v>3802</v>
      </c>
      <c r="D573" s="312" t="s">
        <v>2844</v>
      </c>
      <c r="E573" s="309">
        <v>44944</v>
      </c>
      <c r="F573" s="350">
        <v>1</v>
      </c>
      <c r="G573" s="327"/>
    </row>
    <row r="574" spans="1:7" ht="27.6" customHeight="1">
      <c r="A574" s="349" t="s">
        <v>3829</v>
      </c>
      <c r="B574" s="312" t="s">
        <v>3041</v>
      </c>
      <c r="C574" s="312" t="s">
        <v>3828</v>
      </c>
      <c r="D574" s="312" t="s">
        <v>2844</v>
      </c>
      <c r="E574" s="309">
        <v>44969</v>
      </c>
      <c r="F574" s="350">
        <v>2</v>
      </c>
      <c r="G574" s="327"/>
    </row>
    <row r="575" spans="1:7" ht="27.6" customHeight="1">
      <c r="A575" s="349" t="s">
        <v>3856</v>
      </c>
      <c r="B575" s="312" t="s">
        <v>3036</v>
      </c>
      <c r="C575" s="312" t="s">
        <v>3855</v>
      </c>
      <c r="D575" s="312" t="s">
        <v>2844</v>
      </c>
      <c r="E575" s="309">
        <v>44944</v>
      </c>
      <c r="F575" s="350">
        <v>1</v>
      </c>
      <c r="G575" s="327"/>
    </row>
    <row r="576" spans="1:7" ht="27.6" customHeight="1">
      <c r="A576" s="349" t="s">
        <v>3883</v>
      </c>
      <c r="B576" s="312" t="s">
        <v>3038</v>
      </c>
      <c r="C576" s="312" t="s">
        <v>3882</v>
      </c>
      <c r="D576" s="312" t="s">
        <v>2844</v>
      </c>
      <c r="E576" s="309">
        <v>44946</v>
      </c>
      <c r="F576" s="350">
        <v>1</v>
      </c>
      <c r="G576" s="327"/>
    </row>
    <row r="577" spans="1:7" ht="27.6" customHeight="1">
      <c r="A577" s="349" t="s">
        <v>3815</v>
      </c>
      <c r="B577" s="312" t="s">
        <v>1265</v>
      </c>
      <c r="C577" s="312" t="s">
        <v>3814</v>
      </c>
      <c r="D577" s="312" t="s">
        <v>2844</v>
      </c>
      <c r="E577" s="309">
        <v>44961</v>
      </c>
      <c r="F577" s="350">
        <v>1</v>
      </c>
      <c r="G577" s="327"/>
    </row>
    <row r="578" spans="1:7" ht="27.6" customHeight="1">
      <c r="A578" s="349" t="s">
        <v>3778</v>
      </c>
      <c r="B578" s="312" t="s">
        <v>3021</v>
      </c>
      <c r="C578" s="312" t="s">
        <v>3770</v>
      </c>
      <c r="D578" s="312" t="s">
        <v>2844</v>
      </c>
      <c r="E578" s="309">
        <v>44944</v>
      </c>
      <c r="F578" s="350">
        <v>1</v>
      </c>
      <c r="G578" s="327"/>
    </row>
    <row r="579" spans="1:7" ht="27.6" customHeight="1">
      <c r="A579" s="349" t="s">
        <v>3900</v>
      </c>
      <c r="B579" s="312" t="s">
        <v>1689</v>
      </c>
      <c r="C579" s="312" t="s">
        <v>3899</v>
      </c>
      <c r="D579" s="312" t="s">
        <v>3062</v>
      </c>
      <c r="E579" s="309">
        <v>44969</v>
      </c>
      <c r="F579" s="350">
        <v>3</v>
      </c>
      <c r="G579" s="327"/>
    </row>
    <row r="580" spans="1:7" ht="27.6" customHeight="1">
      <c r="A580" s="349" t="s">
        <v>3887</v>
      </c>
      <c r="B580" s="312" t="s">
        <v>1175</v>
      </c>
      <c r="C580" s="312" t="s">
        <v>3886</v>
      </c>
      <c r="D580" s="312" t="s">
        <v>3063</v>
      </c>
      <c r="E580" s="309">
        <v>44974</v>
      </c>
      <c r="F580" s="350">
        <v>1</v>
      </c>
      <c r="G580" s="327"/>
    </row>
    <row r="581" spans="1:7" ht="27.6" customHeight="1">
      <c r="A581" s="349" t="s">
        <v>3784</v>
      </c>
      <c r="B581" s="312" t="s">
        <v>1668</v>
      </c>
      <c r="C581" s="312" t="s">
        <v>3783</v>
      </c>
      <c r="D581" s="312" t="s">
        <v>2844</v>
      </c>
      <c r="E581" s="309">
        <v>44945</v>
      </c>
      <c r="F581" s="350">
        <v>1</v>
      </c>
      <c r="G581" s="327"/>
    </row>
    <row r="582" spans="1:7" ht="27.6" customHeight="1">
      <c r="A582" s="349" t="s">
        <v>3801</v>
      </c>
      <c r="B582" s="312" t="s">
        <v>1668</v>
      </c>
      <c r="C582" s="312" t="s">
        <v>3776</v>
      </c>
      <c r="D582" s="312" t="s">
        <v>2844</v>
      </c>
      <c r="E582" s="309">
        <v>44982</v>
      </c>
      <c r="F582" s="350">
        <v>2</v>
      </c>
      <c r="G582" s="327"/>
    </row>
    <row r="583" spans="1:7" ht="27.6" customHeight="1">
      <c r="A583" s="349" t="s">
        <v>3854</v>
      </c>
      <c r="B583" s="312" t="s">
        <v>3039</v>
      </c>
      <c r="C583" s="312" t="s">
        <v>3853</v>
      </c>
      <c r="D583" s="312" t="s">
        <v>2844</v>
      </c>
      <c r="E583" s="309">
        <v>44952</v>
      </c>
      <c r="F583" s="350">
        <v>1</v>
      </c>
      <c r="G583" s="327"/>
    </row>
    <row r="584" spans="1:7" ht="27.6" customHeight="1">
      <c r="A584" s="349" t="s">
        <v>3777</v>
      </c>
      <c r="B584" s="312" t="s">
        <v>3042</v>
      </c>
      <c r="C584" s="312" t="s">
        <v>3769</v>
      </c>
      <c r="D584" s="312" t="s">
        <v>3064</v>
      </c>
      <c r="E584" s="309">
        <v>44975</v>
      </c>
      <c r="F584" s="350">
        <v>2</v>
      </c>
      <c r="G584" s="327"/>
    </row>
    <row r="585" spans="1:7" ht="27.6" customHeight="1">
      <c r="A585" s="349" t="s">
        <v>3902</v>
      </c>
      <c r="B585" s="312" t="s">
        <v>3036</v>
      </c>
      <c r="C585" s="312" t="s">
        <v>3901</v>
      </c>
      <c r="D585" s="312" t="s">
        <v>2844</v>
      </c>
      <c r="E585" s="309">
        <v>44972</v>
      </c>
      <c r="F585" s="350">
        <v>1</v>
      </c>
      <c r="G585" s="327"/>
    </row>
    <row r="586" spans="1:7" ht="27.6" customHeight="1">
      <c r="A586" s="349" t="s">
        <v>3782</v>
      </c>
      <c r="B586" s="312" t="s">
        <v>3043</v>
      </c>
      <c r="C586" s="312" t="s">
        <v>3775</v>
      </c>
      <c r="D586" s="312" t="s">
        <v>2844</v>
      </c>
      <c r="E586" s="309">
        <v>44979</v>
      </c>
      <c r="F586" s="350">
        <v>1</v>
      </c>
      <c r="G586" s="327"/>
    </row>
    <row r="587" spans="1:7" ht="27.6" customHeight="1">
      <c r="A587" s="349" t="s">
        <v>3879</v>
      </c>
      <c r="B587" s="312" t="s">
        <v>1174</v>
      </c>
      <c r="C587" s="312" t="s">
        <v>3878</v>
      </c>
      <c r="D587" s="312" t="s">
        <v>2844</v>
      </c>
      <c r="E587" s="309">
        <v>44974</v>
      </c>
      <c r="F587" s="350">
        <v>1</v>
      </c>
      <c r="G587" s="327"/>
    </row>
    <row r="588" spans="1:7" ht="27.6" customHeight="1">
      <c r="A588" s="349" t="s">
        <v>3881</v>
      </c>
      <c r="B588" s="312" t="s">
        <v>3037</v>
      </c>
      <c r="C588" s="312" t="s">
        <v>3880</v>
      </c>
      <c r="D588" s="312" t="s">
        <v>2844</v>
      </c>
      <c r="E588" s="309">
        <v>44945</v>
      </c>
      <c r="F588" s="350">
        <v>1</v>
      </c>
      <c r="G588" s="327"/>
    </row>
    <row r="589" spans="1:7" ht="27.6" customHeight="1">
      <c r="A589" s="349" t="s">
        <v>3779</v>
      </c>
      <c r="B589" s="312" t="s">
        <v>1542</v>
      </c>
      <c r="C589" s="312" t="s">
        <v>3774</v>
      </c>
      <c r="D589" s="312" t="s">
        <v>2844</v>
      </c>
      <c r="E589" s="309">
        <v>44975</v>
      </c>
      <c r="F589" s="350">
        <v>1</v>
      </c>
      <c r="G589" s="327"/>
    </row>
    <row r="590" spans="1:7" ht="27.6" customHeight="1">
      <c r="A590" s="349" t="s">
        <v>3852</v>
      </c>
      <c r="B590" s="312" t="s">
        <v>2690</v>
      </c>
      <c r="C590" s="312" t="s">
        <v>3838</v>
      </c>
      <c r="D590" s="312" t="s">
        <v>2844</v>
      </c>
      <c r="E590" s="309">
        <v>44957</v>
      </c>
      <c r="F590" s="350">
        <v>1</v>
      </c>
      <c r="G590" s="327"/>
    </row>
    <row r="591" spans="1:7" ht="27.6" customHeight="1">
      <c r="A591" s="349" t="s">
        <v>3817</v>
      </c>
      <c r="B591" s="312" t="s">
        <v>3040</v>
      </c>
      <c r="C591" s="312" t="s">
        <v>3816</v>
      </c>
      <c r="D591" s="312" t="s">
        <v>2844</v>
      </c>
      <c r="E591" s="309">
        <v>44987</v>
      </c>
      <c r="F591" s="350">
        <v>1</v>
      </c>
      <c r="G591" s="327"/>
    </row>
    <row r="592" spans="1:7" ht="27.6" customHeight="1">
      <c r="A592" s="349" t="s">
        <v>3850</v>
      </c>
      <c r="B592" s="312" t="s">
        <v>3036</v>
      </c>
      <c r="C592" s="312" t="s">
        <v>3849</v>
      </c>
      <c r="D592" s="312" t="s">
        <v>2844</v>
      </c>
      <c r="E592" s="309">
        <v>45000</v>
      </c>
      <c r="F592" s="350">
        <v>1</v>
      </c>
      <c r="G592" s="327"/>
    </row>
    <row r="593" spans="1:7" ht="27.6" customHeight="1">
      <c r="A593" s="349" t="s">
        <v>3805</v>
      </c>
      <c r="B593" s="312" t="s">
        <v>1571</v>
      </c>
      <c r="C593" s="312" t="s">
        <v>3804</v>
      </c>
      <c r="D593" s="312" t="s">
        <v>2844</v>
      </c>
      <c r="E593" s="309">
        <v>44982</v>
      </c>
      <c r="F593" s="350">
        <v>1</v>
      </c>
      <c r="G593" s="327"/>
    </row>
    <row r="594" spans="1:7" ht="27.6" customHeight="1">
      <c r="A594" s="349" t="s">
        <v>3835</v>
      </c>
      <c r="B594" s="312" t="s">
        <v>1546</v>
      </c>
      <c r="C594" s="312" t="s">
        <v>3834</v>
      </c>
      <c r="D594" s="312" t="s">
        <v>3066</v>
      </c>
      <c r="E594" s="309">
        <v>44996</v>
      </c>
      <c r="F594" s="350">
        <v>2</v>
      </c>
      <c r="G594" s="327"/>
    </row>
    <row r="595" spans="1:7" ht="27.6" customHeight="1">
      <c r="A595" s="349" t="s">
        <v>3813</v>
      </c>
      <c r="B595" s="312" t="s">
        <v>3044</v>
      </c>
      <c r="C595" s="312" t="s">
        <v>3812</v>
      </c>
      <c r="D595" s="312" t="s">
        <v>2844</v>
      </c>
      <c r="E595" s="309">
        <v>44985</v>
      </c>
      <c r="F595" s="350">
        <v>1</v>
      </c>
      <c r="G595" s="328"/>
    </row>
    <row r="596" spans="1:7" ht="27.6" customHeight="1">
      <c r="A596" s="349" t="s">
        <v>3857</v>
      </c>
      <c r="B596" s="312" t="s">
        <v>2891</v>
      </c>
      <c r="C596" s="312" t="s">
        <v>3851</v>
      </c>
      <c r="D596" s="312" t="s">
        <v>2844</v>
      </c>
      <c r="E596" s="309">
        <v>45007</v>
      </c>
      <c r="F596" s="350">
        <v>1</v>
      </c>
      <c r="G596" s="327"/>
    </row>
    <row r="597" spans="1:7" ht="27.6" customHeight="1">
      <c r="A597" s="349" t="s">
        <v>3827</v>
      </c>
      <c r="B597" s="312" t="s">
        <v>3045</v>
      </c>
      <c r="C597" s="312" t="s">
        <v>3826</v>
      </c>
      <c r="D597" s="312" t="s">
        <v>3065</v>
      </c>
      <c r="E597" s="309">
        <v>44993</v>
      </c>
      <c r="F597" s="350">
        <v>1</v>
      </c>
      <c r="G597" s="327"/>
    </row>
    <row r="598" spans="1:7" ht="27.6" customHeight="1">
      <c r="A598" s="349" t="s">
        <v>3897</v>
      </c>
      <c r="B598" s="312" t="s">
        <v>3895</v>
      </c>
      <c r="C598" s="312" t="s">
        <v>3848</v>
      </c>
      <c r="D598" s="312" t="s">
        <v>2844</v>
      </c>
      <c r="E598" s="309">
        <v>44996</v>
      </c>
      <c r="F598" s="350">
        <v>1</v>
      </c>
      <c r="G598" s="327"/>
    </row>
    <row r="599" spans="1:7" ht="27.6" customHeight="1">
      <c r="A599" s="349" t="s">
        <v>3898</v>
      </c>
      <c r="B599" s="312" t="s">
        <v>3046</v>
      </c>
      <c r="C599" s="312" t="s">
        <v>3055</v>
      </c>
      <c r="D599" s="312" t="s">
        <v>3067</v>
      </c>
      <c r="E599" s="309">
        <v>44996</v>
      </c>
      <c r="F599" s="350">
        <v>2</v>
      </c>
      <c r="G599" s="327"/>
    </row>
    <row r="600" spans="1:7" ht="27.6" customHeight="1">
      <c r="A600" s="349" t="s">
        <v>3831</v>
      </c>
      <c r="B600" s="312" t="s">
        <v>3021</v>
      </c>
      <c r="C600" s="312" t="s">
        <v>3830</v>
      </c>
      <c r="D600" s="312" t="s">
        <v>2844</v>
      </c>
      <c r="E600" s="309">
        <v>44995</v>
      </c>
      <c r="F600" s="350">
        <v>1</v>
      </c>
      <c r="G600" s="327"/>
    </row>
    <row r="601" spans="1:7" ht="27.6" customHeight="1">
      <c r="A601" s="349" t="s">
        <v>3885</v>
      </c>
      <c r="B601" s="312" t="s">
        <v>1189</v>
      </c>
      <c r="C601" s="312" t="s">
        <v>3884</v>
      </c>
      <c r="D601" s="312" t="s">
        <v>3068</v>
      </c>
      <c r="E601" s="309">
        <v>45116</v>
      </c>
      <c r="F601" s="350">
        <v>3</v>
      </c>
      <c r="G601" s="327"/>
    </row>
    <row r="602" spans="1:7" ht="27.6" customHeight="1">
      <c r="A602" s="349" t="s">
        <v>3877</v>
      </c>
      <c r="B602" s="312" t="s">
        <v>2888</v>
      </c>
      <c r="C602" s="312" t="s">
        <v>3876</v>
      </c>
      <c r="D602" s="312" t="s">
        <v>2844</v>
      </c>
      <c r="E602" s="309">
        <v>45043</v>
      </c>
      <c r="F602" s="350">
        <v>1</v>
      </c>
      <c r="G602" s="327"/>
    </row>
    <row r="603" spans="1:7" ht="27.6" customHeight="1">
      <c r="A603" s="349" t="s">
        <v>3870</v>
      </c>
      <c r="B603" s="312" t="s">
        <v>3047</v>
      </c>
      <c r="C603" s="312" t="s">
        <v>3869</v>
      </c>
      <c r="D603" s="312" t="s">
        <v>2844</v>
      </c>
      <c r="E603" s="309">
        <v>45027</v>
      </c>
      <c r="F603" s="350">
        <v>1</v>
      </c>
      <c r="G603" s="327"/>
    </row>
    <row r="604" spans="1:7" ht="27.6" customHeight="1">
      <c r="A604" s="349" t="s">
        <v>3874</v>
      </c>
      <c r="B604" s="312" t="s">
        <v>3024</v>
      </c>
      <c r="C604" s="312" t="s">
        <v>3873</v>
      </c>
      <c r="D604" s="312" t="s">
        <v>2844</v>
      </c>
      <c r="E604" s="309">
        <v>45027</v>
      </c>
      <c r="F604" s="350">
        <v>1</v>
      </c>
      <c r="G604" s="327"/>
    </row>
    <row r="605" spans="1:7" ht="27.6" customHeight="1">
      <c r="A605" s="349" t="s">
        <v>3872</v>
      </c>
      <c r="B605" s="312" t="s">
        <v>3048</v>
      </c>
      <c r="C605" s="312" t="s">
        <v>3871</v>
      </c>
      <c r="D605" s="312" t="s">
        <v>2844</v>
      </c>
      <c r="E605" s="309">
        <v>45028</v>
      </c>
      <c r="F605" s="350">
        <v>1</v>
      </c>
      <c r="G605" s="327"/>
    </row>
    <row r="606" spans="1:7" ht="27.6" customHeight="1">
      <c r="A606" s="349" t="s">
        <v>3875</v>
      </c>
      <c r="B606" s="312" t="s">
        <v>1595</v>
      </c>
      <c r="C606" s="312" t="s">
        <v>3822</v>
      </c>
      <c r="D606" s="312" t="s">
        <v>2844</v>
      </c>
      <c r="E606" s="309">
        <v>45035</v>
      </c>
      <c r="F606" s="350">
        <v>1</v>
      </c>
      <c r="G606" s="327"/>
    </row>
    <row r="607" spans="1:7" ht="27.6" customHeight="1">
      <c r="A607" s="349" t="s">
        <v>3077</v>
      </c>
      <c r="B607" s="312" t="s">
        <v>3049</v>
      </c>
      <c r="C607" s="312" t="s">
        <v>3221</v>
      </c>
      <c r="D607" s="312" t="s">
        <v>2844</v>
      </c>
      <c r="E607" s="309">
        <v>45042</v>
      </c>
      <c r="F607" s="350">
        <v>1</v>
      </c>
      <c r="G607" s="327"/>
    </row>
    <row r="608" spans="1:7" ht="27.6" customHeight="1">
      <c r="A608" s="349" t="s">
        <v>3078</v>
      </c>
      <c r="B608" s="312" t="s">
        <v>3233</v>
      </c>
      <c r="C608" s="312" t="s">
        <v>3222</v>
      </c>
      <c r="D608" s="312" t="s">
        <v>2844</v>
      </c>
      <c r="E608" s="309">
        <v>45022</v>
      </c>
      <c r="F608" s="350">
        <v>1</v>
      </c>
      <c r="G608" s="327"/>
    </row>
    <row r="609" spans="1:7" ht="27.6" customHeight="1">
      <c r="A609" s="349" t="s">
        <v>3079</v>
      </c>
      <c r="B609" s="312" t="s">
        <v>1668</v>
      </c>
      <c r="C609" s="312" t="s">
        <v>3223</v>
      </c>
      <c r="D609" s="312" t="s">
        <v>2844</v>
      </c>
      <c r="E609" s="309">
        <v>45022</v>
      </c>
      <c r="F609" s="350">
        <v>1</v>
      </c>
      <c r="G609" s="327"/>
    </row>
    <row r="610" spans="1:7" ht="27.6" customHeight="1">
      <c r="A610" s="349" t="s">
        <v>3080</v>
      </c>
      <c r="B610" s="312" t="s">
        <v>3234</v>
      </c>
      <c r="C610" s="312" t="s">
        <v>3224</v>
      </c>
      <c r="D610" s="312" t="s">
        <v>2844</v>
      </c>
      <c r="E610" s="309">
        <v>45022</v>
      </c>
      <c r="F610" s="350">
        <v>1</v>
      </c>
      <c r="G610" s="327"/>
    </row>
    <row r="611" spans="1:7" ht="27.6" customHeight="1">
      <c r="A611" s="349" t="s">
        <v>3081</v>
      </c>
      <c r="B611" s="312" t="s">
        <v>3234</v>
      </c>
      <c r="C611" s="312" t="s">
        <v>3225</v>
      </c>
      <c r="D611" s="312" t="s">
        <v>2844</v>
      </c>
      <c r="E611" s="309">
        <v>45022</v>
      </c>
      <c r="F611" s="350">
        <v>2</v>
      </c>
      <c r="G611" s="327"/>
    </row>
    <row r="612" spans="1:7" ht="27.6" customHeight="1">
      <c r="A612" s="349" t="s">
        <v>3082</v>
      </c>
      <c r="B612" s="312" t="s">
        <v>3233</v>
      </c>
      <c r="C612" s="312" t="s">
        <v>3226</v>
      </c>
      <c r="D612" s="312" t="s">
        <v>2844</v>
      </c>
      <c r="E612" s="309">
        <v>45022</v>
      </c>
      <c r="F612" s="350">
        <v>2</v>
      </c>
      <c r="G612" s="327"/>
    </row>
    <row r="613" spans="1:7" ht="27.6" customHeight="1">
      <c r="A613" s="349" t="s">
        <v>3083</v>
      </c>
      <c r="B613" s="312" t="s">
        <v>3233</v>
      </c>
      <c r="C613" s="312" t="s">
        <v>3227</v>
      </c>
      <c r="D613" s="312" t="s">
        <v>2844</v>
      </c>
      <c r="E613" s="309">
        <v>45022</v>
      </c>
      <c r="F613" s="350">
        <v>2</v>
      </c>
      <c r="G613" s="327"/>
    </row>
    <row r="614" spans="1:7" ht="27.6" customHeight="1">
      <c r="A614" s="349" t="s">
        <v>3084</v>
      </c>
      <c r="B614" s="312" t="s">
        <v>1595</v>
      </c>
      <c r="C614" s="312" t="s">
        <v>3020</v>
      </c>
      <c r="D614" s="312" t="s">
        <v>2844</v>
      </c>
      <c r="E614" s="309">
        <v>45056</v>
      </c>
      <c r="F614" s="350">
        <v>1</v>
      </c>
      <c r="G614" s="327"/>
    </row>
    <row r="615" spans="1:7" ht="27.6" customHeight="1">
      <c r="A615" s="349" t="s">
        <v>3085</v>
      </c>
      <c r="B615" s="312" t="s">
        <v>2982</v>
      </c>
      <c r="C615" s="312" t="s">
        <v>3050</v>
      </c>
      <c r="D615" s="312" t="s">
        <v>2844</v>
      </c>
      <c r="E615" s="309">
        <v>45022</v>
      </c>
      <c r="F615" s="350">
        <v>1</v>
      </c>
      <c r="G615" s="327"/>
    </row>
    <row r="616" spans="1:7" ht="27.6" customHeight="1">
      <c r="A616" s="349" t="s">
        <v>3086</v>
      </c>
      <c r="B616" s="312" t="s">
        <v>3220</v>
      </c>
      <c r="C616" s="312" t="s">
        <v>3228</v>
      </c>
      <c r="D616" s="312" t="s">
        <v>2844</v>
      </c>
      <c r="E616" s="309">
        <v>45027</v>
      </c>
      <c r="F616" s="350">
        <v>1</v>
      </c>
      <c r="G616" s="327"/>
    </row>
    <row r="617" spans="1:7" ht="27.6" customHeight="1">
      <c r="A617" s="349" t="s">
        <v>3087</v>
      </c>
      <c r="B617" s="312" t="s">
        <v>1546</v>
      </c>
      <c r="C617" s="312" t="s">
        <v>3229</v>
      </c>
      <c r="D617" s="312" t="s">
        <v>3238</v>
      </c>
      <c r="E617" s="309">
        <v>45036</v>
      </c>
      <c r="F617" s="350">
        <v>2</v>
      </c>
      <c r="G617" s="327"/>
    </row>
    <row r="618" spans="1:7" ht="27.6" customHeight="1">
      <c r="A618" s="349" t="s">
        <v>3088</v>
      </c>
      <c r="B618" s="312" t="s">
        <v>3235</v>
      </c>
      <c r="C618" s="312" t="s">
        <v>3230</v>
      </c>
      <c r="D618" s="312" t="s">
        <v>2844</v>
      </c>
      <c r="E618" s="309">
        <v>45041</v>
      </c>
      <c r="F618" s="350">
        <v>1</v>
      </c>
      <c r="G618" s="327"/>
    </row>
    <row r="619" spans="1:7" ht="27.6" customHeight="1">
      <c r="A619" s="349" t="s">
        <v>3089</v>
      </c>
      <c r="B619" s="312" t="s">
        <v>3236</v>
      </c>
      <c r="C619" s="312" t="s">
        <v>3231</v>
      </c>
      <c r="D619" s="312" t="s">
        <v>2844</v>
      </c>
      <c r="E619" s="309">
        <v>45041</v>
      </c>
      <c r="F619" s="350">
        <v>1</v>
      </c>
      <c r="G619" s="327"/>
    </row>
    <row r="620" spans="1:7" ht="27.6" customHeight="1">
      <c r="A620" s="349" t="s">
        <v>3090</v>
      </c>
      <c r="B620" s="312" t="s">
        <v>3237</v>
      </c>
      <c r="C620" s="312" t="s">
        <v>3232</v>
      </c>
      <c r="D620" s="312" t="s">
        <v>3239</v>
      </c>
      <c r="E620" s="309">
        <v>45041</v>
      </c>
      <c r="F620" s="350">
        <v>1</v>
      </c>
      <c r="G620" s="327"/>
    </row>
    <row r="621" spans="1:7" ht="27.6" customHeight="1">
      <c r="A621" s="349" t="s">
        <v>3307</v>
      </c>
      <c r="B621" s="312" t="s">
        <v>3771</v>
      </c>
      <c r="C621" s="312" t="s">
        <v>3772</v>
      </c>
      <c r="D621" s="312" t="s">
        <v>2844</v>
      </c>
      <c r="E621" s="309">
        <v>45087</v>
      </c>
      <c r="F621" s="350">
        <v>2</v>
      </c>
      <c r="G621" s="327"/>
    </row>
    <row r="622" spans="1:7" ht="27.6" customHeight="1">
      <c r="A622" s="305" t="s">
        <v>3091</v>
      </c>
      <c r="B622" s="306" t="s">
        <v>2694</v>
      </c>
      <c r="C622" s="306" t="s">
        <v>2694</v>
      </c>
      <c r="D622" s="306" t="s">
        <v>2844</v>
      </c>
      <c r="E622" s="307">
        <v>45093</v>
      </c>
      <c r="F622" s="308">
        <v>1</v>
      </c>
      <c r="G622" s="327"/>
    </row>
    <row r="623" spans="1:7" ht="27.6" customHeight="1">
      <c r="A623" s="305" t="s">
        <v>3092</v>
      </c>
      <c r="B623" s="306" t="s">
        <v>3048</v>
      </c>
      <c r="C623" s="306" t="s">
        <v>3475</v>
      </c>
      <c r="D623" s="306" t="s">
        <v>2844</v>
      </c>
      <c r="E623" s="307">
        <v>45091</v>
      </c>
      <c r="F623" s="308">
        <v>1</v>
      </c>
      <c r="G623" s="327"/>
    </row>
    <row r="624" spans="1:7" ht="27.6" customHeight="1">
      <c r="A624" s="305" t="s">
        <v>3093</v>
      </c>
      <c r="B624" s="306" t="s">
        <v>3655</v>
      </c>
      <c r="C624" s="306" t="s">
        <v>3476</v>
      </c>
      <c r="D624" s="306" t="s">
        <v>2650</v>
      </c>
      <c r="E624" s="307">
        <v>45171</v>
      </c>
      <c r="F624" s="308">
        <v>3</v>
      </c>
      <c r="G624" s="327"/>
    </row>
    <row r="625" spans="1:8" ht="37.5" customHeight="1">
      <c r="A625" s="305" t="s">
        <v>3560</v>
      </c>
      <c r="B625" s="306" t="s">
        <v>3656</v>
      </c>
      <c r="C625" s="306" t="s">
        <v>3477</v>
      </c>
      <c r="D625" s="306" t="s">
        <v>2844</v>
      </c>
      <c r="E625" s="307">
        <v>45115</v>
      </c>
      <c r="F625" s="308">
        <v>2</v>
      </c>
      <c r="G625" s="327"/>
    </row>
    <row r="626" spans="1:8" ht="27.6" customHeight="1">
      <c r="A626" s="305" t="s">
        <v>3561</v>
      </c>
      <c r="B626" s="306" t="s">
        <v>3657</v>
      </c>
      <c r="C626" s="306" t="s">
        <v>3478</v>
      </c>
      <c r="D626" s="306" t="s">
        <v>2650</v>
      </c>
      <c r="E626" s="307">
        <v>45106</v>
      </c>
      <c r="F626" s="308">
        <v>1</v>
      </c>
      <c r="G626" s="314"/>
      <c r="H626" s="313"/>
    </row>
    <row r="627" spans="1:8" ht="27.6" customHeight="1">
      <c r="A627" s="305" t="s">
        <v>3562</v>
      </c>
      <c r="B627" s="306" t="s">
        <v>3658</v>
      </c>
      <c r="C627" s="306" t="s">
        <v>3479</v>
      </c>
      <c r="D627" s="306" t="s">
        <v>2844</v>
      </c>
      <c r="E627" s="307">
        <v>45105</v>
      </c>
      <c r="F627" s="308">
        <v>1</v>
      </c>
      <c r="G627" s="314"/>
      <c r="H627" s="313"/>
    </row>
    <row r="628" spans="1:8" ht="27.6" customHeight="1">
      <c r="A628" s="305" t="s">
        <v>3563</v>
      </c>
      <c r="B628" s="306" t="s">
        <v>3659</v>
      </c>
      <c r="C628" s="306" t="s">
        <v>3480</v>
      </c>
      <c r="D628" s="306" t="s">
        <v>2844</v>
      </c>
      <c r="E628" s="307">
        <v>45105</v>
      </c>
      <c r="F628" s="308">
        <v>1</v>
      </c>
      <c r="G628" s="314"/>
      <c r="H628" s="313"/>
    </row>
    <row r="629" spans="1:8" ht="27.6" customHeight="1">
      <c r="A629" s="305" t="s">
        <v>3564</v>
      </c>
      <c r="B629" s="306" t="s">
        <v>3024</v>
      </c>
      <c r="C629" s="306" t="s">
        <v>3481</v>
      </c>
      <c r="D629" s="306" t="s">
        <v>2844</v>
      </c>
      <c r="E629" s="307">
        <v>45118</v>
      </c>
      <c r="F629" s="308">
        <v>1</v>
      </c>
      <c r="G629" s="314"/>
      <c r="H629" s="313"/>
    </row>
    <row r="630" spans="1:8" ht="27.6" customHeight="1">
      <c r="A630" s="305" t="s">
        <v>3565</v>
      </c>
      <c r="B630" s="306" t="s">
        <v>3660</v>
      </c>
      <c r="C630" s="306" t="s">
        <v>3482</v>
      </c>
      <c r="D630" s="306" t="s">
        <v>2844</v>
      </c>
      <c r="E630" s="307">
        <v>45116</v>
      </c>
      <c r="F630" s="308">
        <v>1</v>
      </c>
      <c r="G630" s="314"/>
      <c r="H630" s="313"/>
    </row>
    <row r="631" spans="1:8" ht="27.6" customHeight="1">
      <c r="A631" s="305" t="s">
        <v>3566</v>
      </c>
      <c r="B631" s="306" t="s">
        <v>1265</v>
      </c>
      <c r="C631" s="306" t="s">
        <v>3483</v>
      </c>
      <c r="D631" s="306" t="s">
        <v>2844</v>
      </c>
      <c r="E631" s="307">
        <v>45131</v>
      </c>
      <c r="F631" s="308">
        <v>1</v>
      </c>
      <c r="G631" s="314"/>
      <c r="H631" s="313"/>
    </row>
    <row r="632" spans="1:8" ht="27.6" customHeight="1">
      <c r="A632" s="305" t="s">
        <v>3567</v>
      </c>
      <c r="B632" s="306" t="s">
        <v>3048</v>
      </c>
      <c r="C632" s="306" t="s">
        <v>3484</v>
      </c>
      <c r="D632" s="306" t="s">
        <v>2844</v>
      </c>
      <c r="E632" s="307">
        <v>45119</v>
      </c>
      <c r="F632" s="308">
        <v>1</v>
      </c>
      <c r="G632" s="314"/>
      <c r="H632" s="313"/>
    </row>
    <row r="633" spans="1:8" ht="27.6" customHeight="1">
      <c r="A633" s="305" t="s">
        <v>3568</v>
      </c>
      <c r="B633" s="306" t="s">
        <v>3036</v>
      </c>
      <c r="C633" s="306" t="s">
        <v>3485</v>
      </c>
      <c r="D633" s="306" t="s">
        <v>2844</v>
      </c>
      <c r="E633" s="307">
        <v>45126</v>
      </c>
      <c r="F633" s="308">
        <v>1</v>
      </c>
      <c r="G633" s="314"/>
      <c r="H633" s="313"/>
    </row>
    <row r="634" spans="1:8" ht="27.6" customHeight="1">
      <c r="A634" s="305" t="s">
        <v>3569</v>
      </c>
      <c r="B634" s="306" t="s">
        <v>3036</v>
      </c>
      <c r="C634" s="306" t="s">
        <v>3486</v>
      </c>
      <c r="D634" s="306" t="s">
        <v>2844</v>
      </c>
      <c r="E634" s="307">
        <v>45154</v>
      </c>
      <c r="F634" s="308">
        <v>1</v>
      </c>
      <c r="G634" s="314"/>
      <c r="H634" s="313"/>
    </row>
    <row r="635" spans="1:8" ht="27.6" customHeight="1">
      <c r="A635" s="305" t="s">
        <v>3570</v>
      </c>
      <c r="B635" s="306" t="s">
        <v>3036</v>
      </c>
      <c r="C635" s="306" t="s">
        <v>3019</v>
      </c>
      <c r="D635" s="306" t="s">
        <v>2844</v>
      </c>
      <c r="E635" s="307">
        <v>45189</v>
      </c>
      <c r="F635" s="308">
        <v>1</v>
      </c>
      <c r="G635" s="314"/>
      <c r="H635" s="313"/>
    </row>
    <row r="636" spans="1:8" ht="27.6" customHeight="1">
      <c r="A636" s="305" t="s">
        <v>3571</v>
      </c>
      <c r="B636" s="306" t="s">
        <v>3036</v>
      </c>
      <c r="C636" s="306" t="s">
        <v>3022</v>
      </c>
      <c r="D636" s="306" t="s">
        <v>2844</v>
      </c>
      <c r="E636" s="307">
        <v>45217</v>
      </c>
      <c r="F636" s="308">
        <v>1</v>
      </c>
      <c r="G636" s="314"/>
      <c r="H636" s="313"/>
    </row>
    <row r="637" spans="1:8" ht="27.6" customHeight="1">
      <c r="A637" s="305" t="s">
        <v>3572</v>
      </c>
      <c r="B637" s="306" t="s">
        <v>3036</v>
      </c>
      <c r="C637" s="306" t="s">
        <v>3027</v>
      </c>
      <c r="D637" s="306" t="s">
        <v>2844</v>
      </c>
      <c r="E637" s="307">
        <v>45245</v>
      </c>
      <c r="F637" s="308">
        <v>1</v>
      </c>
      <c r="G637" s="314"/>
      <c r="H637" s="313"/>
    </row>
    <row r="638" spans="1:8" ht="27.6" customHeight="1">
      <c r="A638" s="305" t="s">
        <v>3573</v>
      </c>
      <c r="B638" s="306" t="s">
        <v>3036</v>
      </c>
      <c r="C638" s="306" t="s">
        <v>3052</v>
      </c>
      <c r="D638" s="306" t="s">
        <v>2844</v>
      </c>
      <c r="E638" s="307">
        <v>45280</v>
      </c>
      <c r="F638" s="308">
        <v>1</v>
      </c>
      <c r="G638" s="314"/>
      <c r="H638" s="313"/>
    </row>
    <row r="639" spans="1:8" ht="27.6" customHeight="1">
      <c r="A639" s="305" t="s">
        <v>3574</v>
      </c>
      <c r="B639" s="306" t="s">
        <v>3036</v>
      </c>
      <c r="C639" s="306" t="s">
        <v>3053</v>
      </c>
      <c r="D639" s="306" t="s">
        <v>2844</v>
      </c>
      <c r="E639" s="307">
        <v>45308</v>
      </c>
      <c r="F639" s="308">
        <v>1</v>
      </c>
      <c r="G639" s="314"/>
      <c r="H639" s="313"/>
    </row>
    <row r="640" spans="1:8" ht="27.6" customHeight="1">
      <c r="A640" s="305" t="s">
        <v>3575</v>
      </c>
      <c r="B640" s="306" t="s">
        <v>3036</v>
      </c>
      <c r="C640" s="306" t="s">
        <v>3054</v>
      </c>
      <c r="D640" s="306" t="s">
        <v>2844</v>
      </c>
      <c r="E640" s="307">
        <v>45343</v>
      </c>
      <c r="F640" s="308">
        <v>1</v>
      </c>
      <c r="G640" s="314"/>
      <c r="H640" s="313"/>
    </row>
    <row r="641" spans="1:8" ht="27.6" customHeight="1">
      <c r="A641" s="305" t="s">
        <v>3576</v>
      </c>
      <c r="B641" s="306" t="s">
        <v>3655</v>
      </c>
      <c r="C641" s="306" t="s">
        <v>3476</v>
      </c>
      <c r="D641" s="306" t="s">
        <v>2650</v>
      </c>
      <c r="E641" s="307">
        <v>45172</v>
      </c>
      <c r="F641" s="308">
        <v>2</v>
      </c>
      <c r="G641" s="314"/>
      <c r="H641" s="313"/>
    </row>
    <row r="642" spans="1:8" ht="27.6" customHeight="1">
      <c r="A642" s="305" t="s">
        <v>3577</v>
      </c>
      <c r="B642" s="306" t="s">
        <v>3661</v>
      </c>
      <c r="C642" s="306" t="s">
        <v>3487</v>
      </c>
      <c r="D642" s="306" t="s">
        <v>2844</v>
      </c>
      <c r="E642" s="307">
        <v>45134</v>
      </c>
      <c r="F642" s="308">
        <v>1</v>
      </c>
      <c r="G642" s="314"/>
      <c r="H642" s="313"/>
    </row>
    <row r="643" spans="1:8" ht="27.6" customHeight="1">
      <c r="A643" s="305" t="s">
        <v>3578</v>
      </c>
      <c r="B643" s="306" t="s">
        <v>3662</v>
      </c>
      <c r="C643" s="306" t="s">
        <v>3488</v>
      </c>
      <c r="D643" s="306" t="s">
        <v>2844</v>
      </c>
      <c r="E643" s="307">
        <v>45165</v>
      </c>
      <c r="F643" s="308">
        <v>1</v>
      </c>
      <c r="G643" s="314"/>
      <c r="H643" s="313"/>
    </row>
    <row r="644" spans="1:8" ht="27.6" customHeight="1">
      <c r="A644" s="305" t="s">
        <v>3579</v>
      </c>
      <c r="B644" s="306" t="s">
        <v>3663</v>
      </c>
      <c r="C644" s="306" t="s">
        <v>3489</v>
      </c>
      <c r="D644" s="306" t="s">
        <v>2844</v>
      </c>
      <c r="E644" s="307">
        <v>45182</v>
      </c>
      <c r="F644" s="308">
        <v>1</v>
      </c>
      <c r="G644" s="314"/>
      <c r="H644" s="313"/>
    </row>
    <row r="645" spans="1:8" ht="27.6" customHeight="1">
      <c r="A645" s="305" t="s">
        <v>3773</v>
      </c>
      <c r="B645" s="306" t="s">
        <v>1189</v>
      </c>
      <c r="C645" s="306" t="s">
        <v>3894</v>
      </c>
      <c r="D645" s="306" t="s">
        <v>2844</v>
      </c>
      <c r="E645" s="307">
        <v>45214</v>
      </c>
      <c r="F645" s="308">
        <v>2</v>
      </c>
      <c r="G645" s="314"/>
      <c r="H645" s="313"/>
    </row>
    <row r="646" spans="1:8" ht="27.6" customHeight="1">
      <c r="A646" s="305" t="s">
        <v>3580</v>
      </c>
      <c r="B646" s="306" t="s">
        <v>2988</v>
      </c>
      <c r="C646" s="306" t="s">
        <v>3490</v>
      </c>
      <c r="D646" s="306" t="s">
        <v>454</v>
      </c>
      <c r="E646" s="307">
        <v>45126</v>
      </c>
      <c r="F646" s="308">
        <v>1</v>
      </c>
      <c r="G646" s="314"/>
      <c r="H646" s="313"/>
    </row>
    <row r="647" spans="1:8" ht="27.6" customHeight="1">
      <c r="A647" s="305" t="s">
        <v>3581</v>
      </c>
      <c r="B647" s="306" t="s">
        <v>1689</v>
      </c>
      <c r="C647" s="306" t="s">
        <v>3491</v>
      </c>
      <c r="D647" s="306" t="s">
        <v>2650</v>
      </c>
      <c r="E647" s="307">
        <v>45144</v>
      </c>
      <c r="F647" s="308">
        <v>3</v>
      </c>
      <c r="G647" s="314"/>
      <c r="H647" s="313"/>
    </row>
    <row r="648" spans="1:8" ht="27.6" customHeight="1">
      <c r="A648" s="305" t="s">
        <v>3582</v>
      </c>
      <c r="B648" s="306" t="s">
        <v>3665</v>
      </c>
      <c r="C648" s="306" t="s">
        <v>1178</v>
      </c>
      <c r="D648" s="306" t="s">
        <v>2650</v>
      </c>
      <c r="E648" s="307">
        <v>45184</v>
      </c>
      <c r="F648" s="308">
        <v>1</v>
      </c>
      <c r="G648" s="314"/>
      <c r="H648" s="313"/>
    </row>
    <row r="649" spans="1:8" ht="27.6" customHeight="1">
      <c r="A649" s="305" t="s">
        <v>3583</v>
      </c>
      <c r="B649" s="306" t="s">
        <v>3048</v>
      </c>
      <c r="C649" s="306" t="s">
        <v>3492</v>
      </c>
      <c r="D649" s="306" t="s">
        <v>2844</v>
      </c>
      <c r="E649" s="307">
        <v>45147</v>
      </c>
      <c r="F649" s="308">
        <v>1</v>
      </c>
      <c r="G649" s="379"/>
      <c r="H649" s="313"/>
    </row>
    <row r="650" spans="1:8" ht="27.6" customHeight="1">
      <c r="A650" s="305" t="s">
        <v>3584</v>
      </c>
      <c r="B650" s="306" t="s">
        <v>3048</v>
      </c>
      <c r="C650" s="306" t="s">
        <v>3493</v>
      </c>
      <c r="D650" s="306" t="s">
        <v>2844</v>
      </c>
      <c r="E650" s="307">
        <v>45182</v>
      </c>
      <c r="F650" s="308">
        <v>1</v>
      </c>
      <c r="G650" s="314"/>
      <c r="H650" s="313"/>
    </row>
    <row r="651" spans="1:8" ht="27.6" customHeight="1">
      <c r="A651" s="305" t="s">
        <v>3585</v>
      </c>
      <c r="B651" s="306" t="s">
        <v>2994</v>
      </c>
      <c r="C651" s="306" t="s">
        <v>3494</v>
      </c>
      <c r="D651" s="306" t="s">
        <v>2650</v>
      </c>
      <c r="E651" s="307">
        <v>45176</v>
      </c>
      <c r="F651" s="308">
        <v>1</v>
      </c>
      <c r="G651" s="314"/>
      <c r="H651" s="313"/>
    </row>
    <row r="652" spans="1:8" ht="27.6" customHeight="1">
      <c r="A652" s="305" t="s">
        <v>3586</v>
      </c>
      <c r="B652" s="306" t="s">
        <v>2994</v>
      </c>
      <c r="C652" s="306" t="s">
        <v>3495</v>
      </c>
      <c r="D652" s="306" t="s">
        <v>2650</v>
      </c>
      <c r="E652" s="307">
        <v>45183</v>
      </c>
      <c r="F652" s="308">
        <v>1</v>
      </c>
      <c r="G652" s="314"/>
      <c r="H652" s="313"/>
    </row>
    <row r="653" spans="1:8" ht="27.6" customHeight="1">
      <c r="A653" s="305" t="s">
        <v>3587</v>
      </c>
      <c r="B653" s="306" t="s">
        <v>2994</v>
      </c>
      <c r="C653" s="306" t="s">
        <v>3496</v>
      </c>
      <c r="D653" s="306" t="s">
        <v>2844</v>
      </c>
      <c r="E653" s="307">
        <v>45190</v>
      </c>
      <c r="F653" s="308">
        <v>1</v>
      </c>
      <c r="G653" s="314"/>
      <c r="H653" s="313"/>
    </row>
    <row r="654" spans="1:8" ht="27.6" customHeight="1">
      <c r="A654" s="305" t="s">
        <v>3588</v>
      </c>
      <c r="B654" s="306" t="s">
        <v>2994</v>
      </c>
      <c r="C654" s="306" t="s">
        <v>3497</v>
      </c>
      <c r="D654" s="306" t="s">
        <v>2650</v>
      </c>
      <c r="E654" s="307">
        <v>45203</v>
      </c>
      <c r="F654" s="308">
        <v>1</v>
      </c>
      <c r="G654" s="314"/>
      <c r="H654" s="313"/>
    </row>
    <row r="655" spans="1:8" ht="27.6" customHeight="1">
      <c r="A655" s="305" t="s">
        <v>3589</v>
      </c>
      <c r="B655" s="306" t="s">
        <v>2994</v>
      </c>
      <c r="C655" s="306" t="s">
        <v>3498</v>
      </c>
      <c r="D655" s="306" t="s">
        <v>2650</v>
      </c>
      <c r="E655" s="307">
        <v>45204</v>
      </c>
      <c r="F655" s="308">
        <v>1</v>
      </c>
      <c r="G655" s="314"/>
      <c r="H655" s="313"/>
    </row>
    <row r="656" spans="1:8" ht="27.6" customHeight="1">
      <c r="A656" s="305" t="s">
        <v>3590</v>
      </c>
      <c r="B656" s="306" t="s">
        <v>1654</v>
      </c>
      <c r="C656" s="306" t="s">
        <v>3499</v>
      </c>
      <c r="D656" s="306" t="s">
        <v>2844</v>
      </c>
      <c r="E656" s="307">
        <v>45163</v>
      </c>
      <c r="F656" s="308">
        <v>1</v>
      </c>
      <c r="G656" s="314"/>
      <c r="H656" s="313"/>
    </row>
    <row r="657" spans="1:8" ht="27.6" customHeight="1">
      <c r="A657" s="305" t="s">
        <v>3591</v>
      </c>
      <c r="B657" s="306" t="s">
        <v>1542</v>
      </c>
      <c r="C657" s="306" t="s">
        <v>3500</v>
      </c>
      <c r="D657" s="306" t="s">
        <v>2844</v>
      </c>
      <c r="E657" s="307">
        <v>45181</v>
      </c>
      <c r="F657" s="308">
        <v>1</v>
      </c>
      <c r="G657" s="314"/>
      <c r="H657" s="313"/>
    </row>
    <row r="658" spans="1:8" ht="27.6" customHeight="1">
      <c r="A658" s="305" t="s">
        <v>3592</v>
      </c>
      <c r="B658" s="306" t="s">
        <v>1176</v>
      </c>
      <c r="C658" s="306" t="s">
        <v>3501</v>
      </c>
      <c r="D658" s="306" t="s">
        <v>454</v>
      </c>
      <c r="E658" s="307">
        <v>45143</v>
      </c>
      <c r="F658" s="308">
        <v>2</v>
      </c>
      <c r="G658" s="314"/>
      <c r="H658" s="313"/>
    </row>
    <row r="659" spans="1:8" ht="27.6" customHeight="1">
      <c r="A659" s="305" t="s">
        <v>3593</v>
      </c>
      <c r="B659" s="306" t="s">
        <v>3666</v>
      </c>
      <c r="C659" s="306" t="s">
        <v>3502</v>
      </c>
      <c r="D659" s="306" t="s">
        <v>2650</v>
      </c>
      <c r="E659" s="307">
        <v>45168</v>
      </c>
      <c r="F659" s="308">
        <v>1</v>
      </c>
      <c r="G659" s="314"/>
      <c r="H659" s="313"/>
    </row>
    <row r="660" spans="1:8" ht="27.6" customHeight="1">
      <c r="A660" s="305" t="s">
        <v>3594</v>
      </c>
      <c r="B660" s="306" t="s">
        <v>1305</v>
      </c>
      <c r="C660" s="306" t="s">
        <v>3503</v>
      </c>
      <c r="D660" s="306" t="s">
        <v>2844</v>
      </c>
      <c r="E660" s="307">
        <v>45177</v>
      </c>
      <c r="F660" s="308">
        <v>1</v>
      </c>
      <c r="G660" s="314"/>
      <c r="H660" s="313"/>
    </row>
    <row r="661" spans="1:8" ht="27.6" customHeight="1">
      <c r="A661" s="305" t="s">
        <v>3595</v>
      </c>
      <c r="B661" s="306" t="s">
        <v>3041</v>
      </c>
      <c r="C661" s="306" t="s">
        <v>3504</v>
      </c>
      <c r="D661" s="306" t="s">
        <v>2844</v>
      </c>
      <c r="E661" s="307">
        <v>45179</v>
      </c>
      <c r="F661" s="308">
        <v>2</v>
      </c>
      <c r="G661" s="314"/>
      <c r="H661" s="313"/>
    </row>
    <row r="662" spans="1:8" ht="27.6" customHeight="1">
      <c r="A662" s="305" t="s">
        <v>3596</v>
      </c>
      <c r="B662" s="306" t="s">
        <v>1689</v>
      </c>
      <c r="C662" s="306" t="s">
        <v>3505</v>
      </c>
      <c r="D662" s="306" t="s">
        <v>2844</v>
      </c>
      <c r="E662" s="307">
        <v>45186</v>
      </c>
      <c r="F662" s="308">
        <v>3</v>
      </c>
      <c r="G662" s="314"/>
      <c r="H662" s="313"/>
    </row>
    <row r="663" spans="1:8" ht="27.6" customHeight="1">
      <c r="A663" s="305" t="s">
        <v>3597</v>
      </c>
      <c r="B663" s="306" t="s">
        <v>3667</v>
      </c>
      <c r="C663" s="306" t="s">
        <v>3506</v>
      </c>
      <c r="D663" s="306" t="s">
        <v>2844</v>
      </c>
      <c r="E663" s="307">
        <v>45196</v>
      </c>
      <c r="F663" s="308">
        <v>1</v>
      </c>
      <c r="G663" s="314"/>
      <c r="H663" s="313"/>
    </row>
    <row r="664" spans="1:8" ht="27.6" customHeight="1">
      <c r="A664" s="305" t="s">
        <v>3598</v>
      </c>
      <c r="B664" s="306" t="s">
        <v>3048</v>
      </c>
      <c r="C664" s="306" t="s">
        <v>3507</v>
      </c>
      <c r="D664" s="306" t="s">
        <v>2844</v>
      </c>
      <c r="E664" s="307">
        <v>45210</v>
      </c>
      <c r="F664" s="308">
        <v>1</v>
      </c>
      <c r="G664" s="314"/>
      <c r="H664" s="313"/>
    </row>
    <row r="665" spans="1:8" ht="27.6" customHeight="1">
      <c r="A665" s="305" t="s">
        <v>3599</v>
      </c>
      <c r="B665" s="306" t="s">
        <v>3048</v>
      </c>
      <c r="C665" s="306" t="s">
        <v>3508</v>
      </c>
      <c r="D665" s="306" t="s">
        <v>2844</v>
      </c>
      <c r="E665" s="307">
        <v>45238</v>
      </c>
      <c r="F665" s="308">
        <v>1</v>
      </c>
      <c r="G665" s="314"/>
      <c r="H665" s="313"/>
    </row>
    <row r="666" spans="1:8" ht="27.6" customHeight="1">
      <c r="A666" s="305" t="s">
        <v>3600</v>
      </c>
      <c r="B666" s="306" t="s">
        <v>3048</v>
      </c>
      <c r="C666" s="306" t="s">
        <v>3509</v>
      </c>
      <c r="D666" s="306" t="s">
        <v>2844</v>
      </c>
      <c r="E666" s="307">
        <v>45273</v>
      </c>
      <c r="F666" s="308">
        <v>1</v>
      </c>
      <c r="G666" s="314"/>
      <c r="H666" s="313"/>
    </row>
    <row r="667" spans="1:8" ht="27.6" customHeight="1">
      <c r="A667" s="305" t="s">
        <v>3601</v>
      </c>
      <c r="B667" s="306" t="s">
        <v>3048</v>
      </c>
      <c r="C667" s="306" t="s">
        <v>3510</v>
      </c>
      <c r="D667" s="306" t="s">
        <v>2844</v>
      </c>
      <c r="E667" s="307">
        <v>45301</v>
      </c>
      <c r="F667" s="308">
        <v>1</v>
      </c>
      <c r="G667" s="314"/>
      <c r="H667" s="313"/>
    </row>
    <row r="668" spans="1:8" ht="27.6" customHeight="1">
      <c r="A668" s="305" t="s">
        <v>3602</v>
      </c>
      <c r="B668" s="306" t="s">
        <v>3048</v>
      </c>
      <c r="C668" s="306" t="s">
        <v>3511</v>
      </c>
      <c r="D668" s="306" t="s">
        <v>2844</v>
      </c>
      <c r="E668" s="307">
        <v>45336</v>
      </c>
      <c r="F668" s="308">
        <v>1</v>
      </c>
      <c r="G668" s="314"/>
      <c r="H668" s="313"/>
    </row>
    <row r="669" spans="1:8" ht="27.6" customHeight="1">
      <c r="A669" s="305" t="s">
        <v>3603</v>
      </c>
      <c r="B669" s="306" t="s">
        <v>3048</v>
      </c>
      <c r="C669" s="306" t="s">
        <v>3512</v>
      </c>
      <c r="D669" s="306" t="s">
        <v>2844</v>
      </c>
      <c r="E669" s="307">
        <v>45364</v>
      </c>
      <c r="F669" s="308">
        <v>1</v>
      </c>
      <c r="G669" s="314"/>
      <c r="H669" s="313"/>
    </row>
    <row r="670" spans="1:8" ht="27.6" customHeight="1">
      <c r="A670" s="305" t="s">
        <v>3604</v>
      </c>
      <c r="B670" s="306" t="s">
        <v>3668</v>
      </c>
      <c r="C670" s="306" t="s">
        <v>3513</v>
      </c>
      <c r="D670" s="306" t="s">
        <v>454</v>
      </c>
      <c r="E670" s="307">
        <v>45199</v>
      </c>
      <c r="F670" s="308">
        <v>2</v>
      </c>
      <c r="G670" s="314"/>
      <c r="H670" s="313"/>
    </row>
    <row r="671" spans="1:8" ht="27.6" customHeight="1">
      <c r="A671" s="305" t="s">
        <v>3605</v>
      </c>
      <c r="B671" s="306" t="s">
        <v>3669</v>
      </c>
      <c r="C671" s="306" t="s">
        <v>3514</v>
      </c>
      <c r="D671" s="306" t="s">
        <v>2650</v>
      </c>
      <c r="E671" s="307">
        <v>45249</v>
      </c>
      <c r="F671" s="308">
        <v>2</v>
      </c>
      <c r="G671" s="314"/>
      <c r="H671" s="313"/>
    </row>
    <row r="672" spans="1:8" ht="27.6" customHeight="1">
      <c r="A672" s="305" t="s">
        <v>3606</v>
      </c>
      <c r="B672" s="306" t="s">
        <v>3046</v>
      </c>
      <c r="C672" s="306" t="s">
        <v>3896</v>
      </c>
      <c r="D672" s="306" t="s">
        <v>454</v>
      </c>
      <c r="E672" s="307">
        <v>45227</v>
      </c>
      <c r="F672" s="308">
        <v>2</v>
      </c>
      <c r="G672" s="314"/>
      <c r="H672" s="313"/>
    </row>
    <row r="673" spans="1:8" ht="27.6" customHeight="1">
      <c r="A673" s="305" t="s">
        <v>3607</v>
      </c>
      <c r="B673" s="306" t="s">
        <v>3046</v>
      </c>
      <c r="C673" s="306" t="s">
        <v>3515</v>
      </c>
      <c r="D673" s="306" t="s">
        <v>2844</v>
      </c>
      <c r="E673" s="307">
        <v>45227</v>
      </c>
      <c r="F673" s="308">
        <v>1</v>
      </c>
      <c r="G673" s="314"/>
      <c r="H673" s="313"/>
    </row>
    <row r="674" spans="1:8" ht="27.6" customHeight="1">
      <c r="A674" s="305" t="s">
        <v>3608</v>
      </c>
      <c r="B674" s="306" t="s">
        <v>3018</v>
      </c>
      <c r="C674" s="306" t="s">
        <v>3056</v>
      </c>
      <c r="D674" s="306" t="s">
        <v>2844</v>
      </c>
      <c r="E674" s="307">
        <v>45364</v>
      </c>
      <c r="F674" s="308">
        <v>1</v>
      </c>
      <c r="G674" s="314"/>
      <c r="H674" s="313"/>
    </row>
    <row r="675" spans="1:8" ht="27.6" customHeight="1">
      <c r="A675" s="305" t="s">
        <v>3609</v>
      </c>
      <c r="B675" s="306" t="s">
        <v>3024</v>
      </c>
      <c r="C675" s="306" t="s">
        <v>3516</v>
      </c>
      <c r="D675" s="306" t="s">
        <v>2844</v>
      </c>
      <c r="E675" s="307">
        <v>45238</v>
      </c>
      <c r="F675" s="308">
        <v>1</v>
      </c>
      <c r="G675" s="314"/>
      <c r="H675" s="313"/>
    </row>
    <row r="676" spans="1:8" ht="27.6" customHeight="1">
      <c r="A676" s="305" t="s">
        <v>3610</v>
      </c>
      <c r="B676" s="306" t="s">
        <v>1571</v>
      </c>
      <c r="C676" s="306" t="s">
        <v>3517</v>
      </c>
      <c r="D676" s="306" t="s">
        <v>2844</v>
      </c>
      <c r="E676" s="307">
        <v>45220</v>
      </c>
      <c r="F676" s="308">
        <v>1</v>
      </c>
      <c r="G676" s="314"/>
      <c r="H676" s="313"/>
    </row>
    <row r="677" spans="1:8" ht="27.6" customHeight="1">
      <c r="A677" s="305" t="s">
        <v>3611</v>
      </c>
      <c r="B677" s="306" t="s">
        <v>3670</v>
      </c>
      <c r="C677" s="306" t="s">
        <v>3518</v>
      </c>
      <c r="D677" s="306" t="s">
        <v>2844</v>
      </c>
      <c r="E677" s="307">
        <v>45212</v>
      </c>
      <c r="F677" s="308">
        <v>1</v>
      </c>
      <c r="G677" s="314"/>
      <c r="H677" s="313"/>
    </row>
    <row r="678" spans="1:8" ht="27.6" customHeight="1">
      <c r="A678" s="305" t="s">
        <v>3612</v>
      </c>
      <c r="B678" s="306" t="s">
        <v>3661</v>
      </c>
      <c r="C678" s="306" t="s">
        <v>3519</v>
      </c>
      <c r="D678" s="306" t="s">
        <v>2844</v>
      </c>
      <c r="E678" s="307">
        <v>45224</v>
      </c>
      <c r="F678" s="308">
        <v>1</v>
      </c>
      <c r="G678" s="314"/>
      <c r="H678" s="313"/>
    </row>
    <row r="679" spans="1:8" ht="27.6" customHeight="1">
      <c r="A679" s="305" t="s">
        <v>3613</v>
      </c>
      <c r="B679" s="306" t="s">
        <v>3671</v>
      </c>
      <c r="C679" s="306" t="s">
        <v>3520</v>
      </c>
      <c r="D679" s="306" t="s">
        <v>2650</v>
      </c>
      <c r="E679" s="307">
        <v>45240</v>
      </c>
      <c r="F679" s="308">
        <v>1</v>
      </c>
      <c r="G679" s="314"/>
      <c r="H679" s="313"/>
    </row>
    <row r="680" spans="1:8" ht="27.6" customHeight="1">
      <c r="A680" s="305" t="s">
        <v>3614</v>
      </c>
      <c r="B680" s="306" t="s">
        <v>1546</v>
      </c>
      <c r="C680" s="306" t="s">
        <v>3521</v>
      </c>
      <c r="D680" s="306" t="s">
        <v>2650</v>
      </c>
      <c r="E680" s="307">
        <v>45241</v>
      </c>
      <c r="F680" s="308">
        <v>2</v>
      </c>
      <c r="G680" s="314"/>
      <c r="H680" s="313"/>
    </row>
    <row r="681" spans="1:8" ht="27.6" customHeight="1">
      <c r="A681" s="305" t="s">
        <v>3615</v>
      </c>
      <c r="B681" s="306" t="s">
        <v>3672</v>
      </c>
      <c r="C681" s="306" t="s">
        <v>3522</v>
      </c>
      <c r="D681" s="306" t="s">
        <v>2844</v>
      </c>
      <c r="E681" s="307">
        <v>45259</v>
      </c>
      <c r="F681" s="308">
        <v>1</v>
      </c>
      <c r="G681" s="314"/>
      <c r="H681" s="313"/>
    </row>
    <row r="682" spans="1:8" ht="27.6" customHeight="1">
      <c r="A682" s="305" t="s">
        <v>3616</v>
      </c>
      <c r="B682" s="306" t="s">
        <v>3673</v>
      </c>
      <c r="C682" s="306" t="s">
        <v>3523</v>
      </c>
      <c r="D682" s="306" t="s">
        <v>454</v>
      </c>
      <c r="E682" s="307">
        <v>45277</v>
      </c>
      <c r="F682" s="308">
        <v>2</v>
      </c>
      <c r="G682" s="314"/>
      <c r="H682" s="313"/>
    </row>
    <row r="683" spans="1:8" ht="27.6" customHeight="1">
      <c r="A683" s="305" t="s">
        <v>3617</v>
      </c>
      <c r="B683" s="306" t="s">
        <v>1265</v>
      </c>
      <c r="C683" s="306" t="s">
        <v>3524</v>
      </c>
      <c r="D683" s="306" t="s">
        <v>2844</v>
      </c>
      <c r="E683" s="307">
        <v>45279</v>
      </c>
      <c r="F683" s="308">
        <v>1</v>
      </c>
      <c r="G683" s="314"/>
      <c r="H683" s="313"/>
    </row>
    <row r="684" spans="1:8" ht="27.6" customHeight="1">
      <c r="A684" s="305" t="s">
        <v>3618</v>
      </c>
      <c r="B684" s="306" t="s">
        <v>2988</v>
      </c>
      <c r="C684" s="306" t="s">
        <v>3525</v>
      </c>
      <c r="D684" s="306" t="s">
        <v>454</v>
      </c>
      <c r="E684" s="307">
        <v>45260</v>
      </c>
      <c r="F684" s="308">
        <v>1</v>
      </c>
      <c r="G684" s="314"/>
      <c r="H684" s="313"/>
    </row>
    <row r="685" spans="1:8" ht="27.6" customHeight="1">
      <c r="A685" s="305" t="s">
        <v>3619</v>
      </c>
      <c r="B685" s="306" t="s">
        <v>1546</v>
      </c>
      <c r="C685" s="306" t="s">
        <v>3526</v>
      </c>
      <c r="D685" s="306" t="s">
        <v>2650</v>
      </c>
      <c r="E685" s="307">
        <v>45269</v>
      </c>
      <c r="F685" s="308">
        <v>1</v>
      </c>
      <c r="G685" s="314"/>
      <c r="H685" s="313"/>
    </row>
    <row r="686" spans="1:8" ht="27.6" customHeight="1">
      <c r="A686" s="305" t="s">
        <v>3620</v>
      </c>
      <c r="B686" s="306" t="s">
        <v>1556</v>
      </c>
      <c r="C686" s="306" t="s">
        <v>3527</v>
      </c>
      <c r="D686" s="306" t="s">
        <v>2844</v>
      </c>
      <c r="E686" s="307">
        <v>45309</v>
      </c>
      <c r="F686" s="308">
        <v>1</v>
      </c>
      <c r="G686" s="314"/>
      <c r="H686" s="313"/>
    </row>
    <row r="687" spans="1:8" ht="27.6" customHeight="1">
      <c r="A687" s="305" t="s">
        <v>3621</v>
      </c>
      <c r="B687" s="306" t="s">
        <v>2994</v>
      </c>
      <c r="C687" s="306" t="s">
        <v>3528</v>
      </c>
      <c r="D687" s="306" t="s">
        <v>2844</v>
      </c>
      <c r="E687" s="307">
        <v>45316</v>
      </c>
      <c r="F687" s="308">
        <v>1</v>
      </c>
      <c r="G687" s="314"/>
      <c r="H687" s="313"/>
    </row>
    <row r="688" spans="1:8" ht="27.6" customHeight="1">
      <c r="A688" s="305" t="s">
        <v>3622</v>
      </c>
      <c r="B688" s="306" t="s">
        <v>2994</v>
      </c>
      <c r="C688" s="306" t="s">
        <v>3529</v>
      </c>
      <c r="D688" s="306" t="s">
        <v>2844</v>
      </c>
      <c r="E688" s="307">
        <v>45323</v>
      </c>
      <c r="F688" s="308">
        <v>1</v>
      </c>
      <c r="G688" s="314"/>
      <c r="H688" s="313"/>
    </row>
    <row r="689" spans="1:8" ht="27.6" customHeight="1">
      <c r="A689" s="305" t="s">
        <v>3623</v>
      </c>
      <c r="B689" s="306" t="s">
        <v>2994</v>
      </c>
      <c r="C689" s="306" t="s">
        <v>3530</v>
      </c>
      <c r="D689" s="306" t="s">
        <v>2844</v>
      </c>
      <c r="E689" s="307">
        <v>45330</v>
      </c>
      <c r="F689" s="308">
        <v>1</v>
      </c>
      <c r="G689" s="314"/>
      <c r="H689" s="313"/>
    </row>
    <row r="690" spans="1:8" ht="27.6" customHeight="1">
      <c r="A690" s="305" t="s">
        <v>3624</v>
      </c>
      <c r="B690" s="306" t="s">
        <v>2994</v>
      </c>
      <c r="C690" s="306" t="s">
        <v>3531</v>
      </c>
      <c r="D690" s="306" t="s">
        <v>2844</v>
      </c>
      <c r="E690" s="307">
        <v>45337</v>
      </c>
      <c r="F690" s="308">
        <v>1</v>
      </c>
      <c r="G690" s="314"/>
      <c r="H690" s="313"/>
    </row>
    <row r="691" spans="1:8" ht="27.6" customHeight="1">
      <c r="A691" s="305" t="s">
        <v>3625</v>
      </c>
      <c r="B691" s="306" t="s">
        <v>1595</v>
      </c>
      <c r="C691" s="306" t="s">
        <v>3026</v>
      </c>
      <c r="D691" s="306" t="s">
        <v>2844</v>
      </c>
      <c r="E691" s="307">
        <v>45281</v>
      </c>
      <c r="F691" s="308">
        <v>1</v>
      </c>
      <c r="G691" s="314"/>
      <c r="H691" s="313"/>
    </row>
    <row r="692" spans="1:8" ht="27.6" customHeight="1">
      <c r="A692" s="305" t="s">
        <v>3626</v>
      </c>
      <c r="B692" s="306" t="s">
        <v>3674</v>
      </c>
      <c r="C692" s="306" t="s">
        <v>3532</v>
      </c>
      <c r="D692" s="306" t="s">
        <v>454</v>
      </c>
      <c r="E692" s="307">
        <v>45319</v>
      </c>
      <c r="F692" s="308">
        <v>1</v>
      </c>
      <c r="G692" s="314"/>
      <c r="H692" s="313"/>
    </row>
    <row r="693" spans="1:8" ht="27.6" customHeight="1">
      <c r="A693" s="305" t="s">
        <v>3627</v>
      </c>
      <c r="B693" s="306" t="s">
        <v>3675</v>
      </c>
      <c r="C693" s="306" t="s">
        <v>3533</v>
      </c>
      <c r="D693" s="306" t="s">
        <v>2650</v>
      </c>
      <c r="E693" s="307">
        <v>45281</v>
      </c>
      <c r="F693" s="308">
        <v>1</v>
      </c>
      <c r="G693" s="314"/>
      <c r="H693" s="313"/>
    </row>
    <row r="694" spans="1:8" ht="27.6" customHeight="1">
      <c r="A694" s="305" t="s">
        <v>3628</v>
      </c>
      <c r="B694" s="306" t="s">
        <v>3676</v>
      </c>
      <c r="C694" s="306" t="s">
        <v>3534</v>
      </c>
      <c r="D694" s="306" t="s">
        <v>454</v>
      </c>
      <c r="E694" s="307">
        <v>45297</v>
      </c>
      <c r="F694" s="308">
        <v>1</v>
      </c>
      <c r="G694" s="314"/>
      <c r="H694" s="313"/>
    </row>
    <row r="695" spans="1:8" ht="27.6" customHeight="1">
      <c r="A695" s="305" t="s">
        <v>3629</v>
      </c>
      <c r="B695" s="306" t="s">
        <v>3676</v>
      </c>
      <c r="C695" s="306" t="s">
        <v>3535</v>
      </c>
      <c r="D695" s="306" t="s">
        <v>454</v>
      </c>
      <c r="E695" s="307">
        <v>45298</v>
      </c>
      <c r="F695" s="308">
        <v>1</v>
      </c>
      <c r="G695" s="314"/>
      <c r="H695" s="313"/>
    </row>
    <row r="696" spans="1:8" ht="27.6" customHeight="1">
      <c r="A696" s="305" t="s">
        <v>3630</v>
      </c>
      <c r="B696" s="306" t="s">
        <v>3042</v>
      </c>
      <c r="C696" s="306" t="s">
        <v>3536</v>
      </c>
      <c r="D696" s="306" t="s">
        <v>2844</v>
      </c>
      <c r="E696" s="307">
        <v>45325</v>
      </c>
      <c r="F696" s="308">
        <v>1</v>
      </c>
      <c r="G696" s="314"/>
      <c r="H696" s="313"/>
    </row>
    <row r="697" spans="1:8" ht="27.6" customHeight="1">
      <c r="A697" s="305" t="s">
        <v>3631</v>
      </c>
      <c r="B697" s="306" t="s">
        <v>3677</v>
      </c>
      <c r="C697" s="306" t="s">
        <v>3537</v>
      </c>
      <c r="D697" s="306" t="s">
        <v>454</v>
      </c>
      <c r="E697" s="307">
        <v>45324</v>
      </c>
      <c r="F697" s="308">
        <v>1</v>
      </c>
      <c r="G697" s="314"/>
      <c r="H697" s="313"/>
    </row>
    <row r="698" spans="1:8" ht="27.6" customHeight="1">
      <c r="A698" s="305" t="s">
        <v>3632</v>
      </c>
      <c r="B698" s="306" t="s">
        <v>3033</v>
      </c>
      <c r="C698" s="306" t="s">
        <v>3538</v>
      </c>
      <c r="D698" s="306" t="s">
        <v>2650</v>
      </c>
      <c r="E698" s="307">
        <v>45325</v>
      </c>
      <c r="F698" s="308">
        <v>2</v>
      </c>
      <c r="G698" s="314"/>
      <c r="H698" s="313"/>
    </row>
    <row r="699" spans="1:8" ht="27.6" customHeight="1">
      <c r="A699" s="305" t="s">
        <v>3633</v>
      </c>
      <c r="B699" s="306" t="s">
        <v>3021</v>
      </c>
      <c r="C699" s="306" t="s">
        <v>3539</v>
      </c>
      <c r="D699" s="306" t="s">
        <v>2844</v>
      </c>
      <c r="E699" s="307">
        <v>45317</v>
      </c>
      <c r="F699" s="308">
        <v>1</v>
      </c>
      <c r="G699" s="314"/>
      <c r="H699" s="313"/>
    </row>
    <row r="700" spans="1:8" ht="27.6" customHeight="1">
      <c r="A700" s="305" t="s">
        <v>3634</v>
      </c>
      <c r="B700" s="306" t="s">
        <v>3667</v>
      </c>
      <c r="C700" s="306" t="s">
        <v>3540</v>
      </c>
      <c r="D700" s="306" t="s">
        <v>2844</v>
      </c>
      <c r="E700" s="307">
        <v>45315</v>
      </c>
      <c r="F700" s="308">
        <v>1</v>
      </c>
      <c r="G700" s="314"/>
      <c r="H700" s="313"/>
    </row>
    <row r="701" spans="1:8" ht="27.6" customHeight="1">
      <c r="A701" s="305" t="s">
        <v>3635</v>
      </c>
      <c r="B701" s="306" t="s">
        <v>1174</v>
      </c>
      <c r="C701" s="306" t="s">
        <v>3541</v>
      </c>
      <c r="D701" s="306" t="s">
        <v>2650</v>
      </c>
      <c r="E701" s="307">
        <v>45332</v>
      </c>
      <c r="F701" s="308">
        <v>1</v>
      </c>
      <c r="G701" s="314"/>
      <c r="H701" s="313"/>
    </row>
    <row r="702" spans="1:8" ht="27.6" customHeight="1">
      <c r="A702" s="305" t="s">
        <v>3636</v>
      </c>
      <c r="B702" s="306" t="s">
        <v>1542</v>
      </c>
      <c r="C702" s="306" t="s">
        <v>3542</v>
      </c>
      <c r="D702" s="306" t="s">
        <v>2650</v>
      </c>
      <c r="E702" s="307">
        <v>45339</v>
      </c>
      <c r="F702" s="308">
        <v>1</v>
      </c>
      <c r="G702" s="314"/>
      <c r="H702" s="313"/>
    </row>
    <row r="703" spans="1:8" ht="27.6" customHeight="1">
      <c r="A703" s="305" t="s">
        <v>3637</v>
      </c>
      <c r="B703" s="306" t="s">
        <v>3035</v>
      </c>
      <c r="C703" s="306" t="s">
        <v>3543</v>
      </c>
      <c r="D703" s="306" t="s">
        <v>2844</v>
      </c>
      <c r="E703" s="307">
        <v>45329</v>
      </c>
      <c r="F703" s="308">
        <v>1</v>
      </c>
      <c r="G703" s="314"/>
      <c r="H703" s="313"/>
    </row>
    <row r="704" spans="1:8" ht="27.6" customHeight="1">
      <c r="A704" s="305" t="s">
        <v>3638</v>
      </c>
      <c r="B704" s="306" t="s">
        <v>2888</v>
      </c>
      <c r="C704" s="306" t="s">
        <v>3544</v>
      </c>
      <c r="D704" s="306" t="s">
        <v>2844</v>
      </c>
      <c r="E704" s="307">
        <v>45325</v>
      </c>
      <c r="F704" s="308">
        <v>1</v>
      </c>
      <c r="G704" s="314"/>
      <c r="H704" s="313"/>
    </row>
    <row r="705" spans="1:8" ht="27.6" customHeight="1">
      <c r="A705" s="305" t="s">
        <v>3639</v>
      </c>
      <c r="B705" s="306" t="s">
        <v>3678</v>
      </c>
      <c r="C705" s="306" t="s">
        <v>3545</v>
      </c>
      <c r="D705" s="306" t="s">
        <v>2844</v>
      </c>
      <c r="E705" s="307">
        <v>45344</v>
      </c>
      <c r="F705" s="308">
        <v>1</v>
      </c>
      <c r="G705" s="314"/>
      <c r="H705" s="313"/>
    </row>
    <row r="706" spans="1:8" ht="27.6" customHeight="1">
      <c r="A706" s="305" t="s">
        <v>3640</v>
      </c>
      <c r="B706" s="306" t="s">
        <v>3679</v>
      </c>
      <c r="C706" s="306" t="s">
        <v>3546</v>
      </c>
      <c r="D706" s="306" t="s">
        <v>2844</v>
      </c>
      <c r="E706" s="307">
        <v>45341</v>
      </c>
      <c r="F706" s="308">
        <v>1</v>
      </c>
      <c r="G706" s="314"/>
      <c r="H706" s="313"/>
    </row>
    <row r="707" spans="1:8" ht="27.6" customHeight="1">
      <c r="A707" s="305" t="s">
        <v>3641</v>
      </c>
      <c r="B707" s="306" t="s">
        <v>1546</v>
      </c>
      <c r="C707" s="306" t="s">
        <v>3547</v>
      </c>
      <c r="D707" s="306" t="s">
        <v>2650</v>
      </c>
      <c r="E707" s="307">
        <v>45339</v>
      </c>
      <c r="F707" s="308">
        <v>2</v>
      </c>
      <c r="G707" s="314"/>
      <c r="H707" s="313"/>
    </row>
    <row r="708" spans="1:8" ht="27.6" customHeight="1">
      <c r="A708" s="305" t="s">
        <v>3642</v>
      </c>
      <c r="B708" s="306" t="s">
        <v>3033</v>
      </c>
      <c r="C708" s="306" t="s">
        <v>3548</v>
      </c>
      <c r="D708" s="306" t="s">
        <v>2650</v>
      </c>
      <c r="E708" s="307">
        <v>45346</v>
      </c>
      <c r="F708" s="308">
        <v>2</v>
      </c>
      <c r="G708" s="314"/>
      <c r="H708" s="313"/>
    </row>
    <row r="709" spans="1:8" ht="27.6" customHeight="1">
      <c r="A709" s="305" t="s">
        <v>3643</v>
      </c>
      <c r="B709" s="306" t="s">
        <v>3680</v>
      </c>
      <c r="C709" s="306" t="s">
        <v>3549</v>
      </c>
      <c r="D709" s="306" t="s">
        <v>2844</v>
      </c>
      <c r="E709" s="307">
        <v>45396</v>
      </c>
      <c r="F709" s="308">
        <v>2</v>
      </c>
      <c r="G709" s="314"/>
      <c r="H709" s="313"/>
    </row>
    <row r="710" spans="1:8" ht="27.6" customHeight="1">
      <c r="A710" s="305" t="s">
        <v>3644</v>
      </c>
      <c r="B710" s="306" t="s">
        <v>1571</v>
      </c>
      <c r="C710" s="306" t="s">
        <v>3550</v>
      </c>
      <c r="D710" s="306" t="s">
        <v>2844</v>
      </c>
      <c r="E710" s="307">
        <v>45346</v>
      </c>
      <c r="F710" s="308">
        <v>1</v>
      </c>
      <c r="G710" s="314"/>
      <c r="H710" s="313"/>
    </row>
    <row r="711" spans="1:8" ht="27.6" customHeight="1">
      <c r="A711" s="305" t="s">
        <v>3645</v>
      </c>
      <c r="B711" s="306" t="s">
        <v>2694</v>
      </c>
      <c r="C711" s="306" t="s">
        <v>3551</v>
      </c>
      <c r="D711" s="306" t="s">
        <v>2844</v>
      </c>
      <c r="E711" s="307">
        <v>45342</v>
      </c>
      <c r="F711" s="308">
        <v>1</v>
      </c>
      <c r="G711" s="314"/>
      <c r="H711" s="313"/>
    </row>
    <row r="712" spans="1:8" ht="27.6" customHeight="1">
      <c r="A712" s="305" t="s">
        <v>3646</v>
      </c>
      <c r="B712" s="306" t="s">
        <v>3681</v>
      </c>
      <c r="C712" s="306" t="s">
        <v>3552</v>
      </c>
      <c r="D712" s="306" t="s">
        <v>2844</v>
      </c>
      <c r="E712" s="307">
        <v>45344</v>
      </c>
      <c r="F712" s="308">
        <v>1</v>
      </c>
      <c r="G712" s="314"/>
      <c r="H712" s="313"/>
    </row>
    <row r="713" spans="1:8" ht="27.6" customHeight="1">
      <c r="A713" s="305" t="s">
        <v>3647</v>
      </c>
      <c r="B713" s="306" t="s">
        <v>3682</v>
      </c>
      <c r="C713" s="306" t="s">
        <v>3553</v>
      </c>
      <c r="D713" s="306" t="s">
        <v>2650</v>
      </c>
      <c r="E713" s="307">
        <v>45349</v>
      </c>
      <c r="F713" s="308">
        <v>1</v>
      </c>
      <c r="G713" s="314"/>
      <c r="H713" s="313"/>
    </row>
    <row r="714" spans="1:8" ht="27.6" customHeight="1">
      <c r="A714" s="305" t="s">
        <v>3648</v>
      </c>
      <c r="B714" s="306" t="s">
        <v>3683</v>
      </c>
      <c r="C714" s="306" t="s">
        <v>3554</v>
      </c>
      <c r="D714" s="306" t="s">
        <v>2844</v>
      </c>
      <c r="E714" s="307">
        <v>45350</v>
      </c>
      <c r="F714" s="308">
        <v>1</v>
      </c>
      <c r="G714" s="314"/>
      <c r="H714" s="313"/>
    </row>
    <row r="715" spans="1:8" ht="27.6" customHeight="1">
      <c r="A715" s="305" t="s">
        <v>3649</v>
      </c>
      <c r="B715" s="306" t="s">
        <v>3046</v>
      </c>
      <c r="C715" s="306" t="s">
        <v>3555</v>
      </c>
      <c r="D715" s="306" t="s">
        <v>2844</v>
      </c>
      <c r="E715" s="307">
        <v>45360</v>
      </c>
      <c r="F715" s="308">
        <v>1</v>
      </c>
      <c r="G715" s="314"/>
      <c r="H715" s="313"/>
    </row>
    <row r="716" spans="1:8" ht="27.6" customHeight="1">
      <c r="A716" s="305" t="s">
        <v>3650</v>
      </c>
      <c r="B716" s="306" t="s">
        <v>3046</v>
      </c>
      <c r="C716" s="306" t="s">
        <v>3555</v>
      </c>
      <c r="D716" s="306" t="s">
        <v>2650</v>
      </c>
      <c r="E716" s="307">
        <v>45360</v>
      </c>
      <c r="F716" s="308">
        <v>2</v>
      </c>
      <c r="G716" s="314"/>
      <c r="H716" s="313"/>
    </row>
    <row r="717" spans="1:8" ht="27.6" customHeight="1">
      <c r="A717" s="305" t="s">
        <v>3651</v>
      </c>
      <c r="B717" s="306" t="s">
        <v>3684</v>
      </c>
      <c r="C717" s="306" t="s">
        <v>3556</v>
      </c>
      <c r="D717" s="306" t="s">
        <v>2844</v>
      </c>
      <c r="E717" s="307">
        <v>45365</v>
      </c>
      <c r="F717" s="308">
        <v>1</v>
      </c>
      <c r="G717" s="314"/>
      <c r="H717" s="313"/>
    </row>
    <row r="718" spans="1:8" ht="27.6" customHeight="1">
      <c r="A718" s="305" t="s">
        <v>3652</v>
      </c>
      <c r="B718" s="306" t="s">
        <v>3685</v>
      </c>
      <c r="C718" s="306" t="s">
        <v>3557</v>
      </c>
      <c r="D718" s="306" t="s">
        <v>2650</v>
      </c>
      <c r="E718" s="307">
        <v>45359</v>
      </c>
      <c r="F718" s="308">
        <v>1</v>
      </c>
      <c r="G718" s="314"/>
      <c r="H718" s="313"/>
    </row>
    <row r="719" spans="1:8" ht="27.6" customHeight="1">
      <c r="A719" s="305" t="s">
        <v>3653</v>
      </c>
      <c r="B719" s="306" t="s">
        <v>3659</v>
      </c>
      <c r="C719" s="306" t="s">
        <v>3558</v>
      </c>
      <c r="D719" s="306" t="s">
        <v>2844</v>
      </c>
      <c r="E719" s="307">
        <v>45358</v>
      </c>
      <c r="F719" s="308">
        <v>1</v>
      </c>
      <c r="G719" s="314"/>
      <c r="H719" s="313"/>
    </row>
    <row r="720" spans="1:8" ht="27.6" customHeight="1">
      <c r="A720" s="305" t="s">
        <v>3654</v>
      </c>
      <c r="B720" s="306" t="s">
        <v>3021</v>
      </c>
      <c r="C720" s="306" t="s">
        <v>3559</v>
      </c>
      <c r="D720" s="306" t="s">
        <v>2844</v>
      </c>
      <c r="E720" s="307">
        <v>45372</v>
      </c>
      <c r="F720" s="308">
        <v>1</v>
      </c>
      <c r="G720" s="314"/>
      <c r="H720" s="313"/>
    </row>
    <row r="721" spans="1:8" ht="27.6" hidden="1" customHeight="1">
      <c r="A721" s="351"/>
      <c r="B721" s="351" t="s">
        <v>1654</v>
      </c>
      <c r="C721" s="351" t="s">
        <v>3866</v>
      </c>
      <c r="D721" s="351" t="s">
        <v>3008</v>
      </c>
      <c r="E721" s="352">
        <v>44770</v>
      </c>
      <c r="F721" s="353"/>
      <c r="G721" s="314"/>
      <c r="H721" s="313"/>
    </row>
    <row r="722" spans="1:8" ht="27.6" hidden="1" customHeight="1">
      <c r="A722" s="351"/>
      <c r="B722" s="351" t="s">
        <v>1654</v>
      </c>
      <c r="C722" s="351" t="s">
        <v>3005</v>
      </c>
      <c r="D722" s="351" t="s">
        <v>3008</v>
      </c>
      <c r="E722" s="352">
        <v>44770</v>
      </c>
      <c r="F722" s="353"/>
      <c r="G722" s="314"/>
      <c r="H722" s="313"/>
    </row>
    <row r="723" spans="1:8" ht="27.6" hidden="1" customHeight="1">
      <c r="A723" s="368"/>
      <c r="B723" s="368" t="s">
        <v>3664</v>
      </c>
      <c r="C723" s="368" t="s">
        <v>3893</v>
      </c>
      <c r="D723" s="368" t="s">
        <v>454</v>
      </c>
      <c r="E723" s="369">
        <v>45129</v>
      </c>
      <c r="F723" s="370"/>
      <c r="G723" s="314"/>
      <c r="H723" s="313"/>
    </row>
    <row r="724" spans="1:8" s="157" customFormat="1" ht="27.6" customHeight="1">
      <c r="A724" s="305" t="s">
        <v>3996</v>
      </c>
      <c r="B724" s="306" t="s">
        <v>1668</v>
      </c>
      <c r="C724" s="306" t="s">
        <v>4158</v>
      </c>
      <c r="D724" s="306" t="s">
        <v>2844</v>
      </c>
      <c r="E724" s="310">
        <v>45458</v>
      </c>
      <c r="F724" s="308">
        <v>2</v>
      </c>
      <c r="G724" s="381"/>
    </row>
    <row r="725" spans="1:8" s="157" customFormat="1" ht="27.6" customHeight="1">
      <c r="A725" s="305" t="s">
        <v>3997</v>
      </c>
      <c r="B725" s="306" t="s">
        <v>1668</v>
      </c>
      <c r="C725" s="306" t="s">
        <v>4159</v>
      </c>
      <c r="D725" s="306" t="s">
        <v>2844</v>
      </c>
      <c r="E725" s="310">
        <v>45570</v>
      </c>
      <c r="F725" s="308">
        <v>2</v>
      </c>
      <c r="G725" s="381"/>
    </row>
    <row r="726" spans="1:8" s="157" customFormat="1" ht="27.6" customHeight="1">
      <c r="A726" s="305" t="s">
        <v>3998</v>
      </c>
      <c r="B726" s="306" t="s">
        <v>1668</v>
      </c>
      <c r="C726" s="306" t="s">
        <v>4160</v>
      </c>
      <c r="D726" s="306" t="s">
        <v>2844</v>
      </c>
      <c r="E726" s="310">
        <v>45675</v>
      </c>
      <c r="F726" s="308">
        <v>2</v>
      </c>
      <c r="G726" s="381"/>
    </row>
    <row r="727" spans="1:8" s="157" customFormat="1" ht="27.6" customHeight="1">
      <c r="A727" s="305" t="s">
        <v>3999</v>
      </c>
      <c r="B727" s="306" t="s">
        <v>1189</v>
      </c>
      <c r="C727" s="306" t="s">
        <v>4161</v>
      </c>
      <c r="D727" s="306" t="s">
        <v>454</v>
      </c>
      <c r="E727" s="310">
        <v>45494</v>
      </c>
      <c r="F727" s="308">
        <v>3</v>
      </c>
      <c r="G727" s="381"/>
    </row>
    <row r="728" spans="1:8" s="157" customFormat="1" ht="27.6" customHeight="1">
      <c r="A728" s="305" t="s">
        <v>4000</v>
      </c>
      <c r="B728" s="306" t="s">
        <v>4125</v>
      </c>
      <c r="C728" s="306" t="s">
        <v>4162</v>
      </c>
      <c r="D728" s="306" t="s">
        <v>2844</v>
      </c>
      <c r="E728" s="310">
        <v>45427</v>
      </c>
      <c r="F728" s="308">
        <v>1</v>
      </c>
      <c r="G728" s="381"/>
    </row>
    <row r="729" spans="1:8" s="157" customFormat="1" ht="27.6" customHeight="1">
      <c r="A729" s="305" t="s">
        <v>4001</v>
      </c>
      <c r="B729" s="306" t="s">
        <v>1668</v>
      </c>
      <c r="C729" s="306" t="s">
        <v>4163</v>
      </c>
      <c r="D729" s="306" t="s">
        <v>2844</v>
      </c>
      <c r="E729" s="310">
        <v>45427</v>
      </c>
      <c r="F729" s="308">
        <v>1</v>
      </c>
      <c r="G729" s="381"/>
    </row>
    <row r="730" spans="1:8" s="157" customFormat="1" ht="27.6" customHeight="1">
      <c r="A730" s="305" t="s">
        <v>4002</v>
      </c>
      <c r="B730" s="306" t="s">
        <v>1668</v>
      </c>
      <c r="C730" s="306" t="s">
        <v>4164</v>
      </c>
      <c r="D730" s="306" t="s">
        <v>2844</v>
      </c>
      <c r="E730" s="310">
        <v>45539</v>
      </c>
      <c r="F730" s="308">
        <v>1</v>
      </c>
      <c r="G730" s="381"/>
    </row>
    <row r="731" spans="1:8" s="157" customFormat="1" ht="27.6" customHeight="1">
      <c r="A731" s="305" t="s">
        <v>4003</v>
      </c>
      <c r="B731" s="306" t="s">
        <v>1668</v>
      </c>
      <c r="C731" s="306" t="s">
        <v>4165</v>
      </c>
      <c r="D731" s="306" t="s">
        <v>2844</v>
      </c>
      <c r="E731" s="310">
        <v>45637</v>
      </c>
      <c r="F731" s="308">
        <v>1</v>
      </c>
      <c r="G731" s="381"/>
    </row>
    <row r="732" spans="1:8" s="157" customFormat="1" ht="27.6" customHeight="1">
      <c r="A732" s="305" t="s">
        <v>4004</v>
      </c>
      <c r="B732" s="306" t="s">
        <v>1305</v>
      </c>
      <c r="C732" s="306" t="s">
        <v>4166</v>
      </c>
      <c r="D732" s="306" t="s">
        <v>2844</v>
      </c>
      <c r="E732" s="310">
        <v>45441</v>
      </c>
      <c r="F732" s="308">
        <v>1</v>
      </c>
      <c r="G732" s="381"/>
    </row>
    <row r="733" spans="1:8" s="157" customFormat="1" ht="27.6" customHeight="1">
      <c r="A733" s="305" t="s">
        <v>4005</v>
      </c>
      <c r="B733" s="306" t="s">
        <v>3661</v>
      </c>
      <c r="C733" s="306" t="s">
        <v>4167</v>
      </c>
      <c r="D733" s="306" t="s">
        <v>2844</v>
      </c>
      <c r="E733" s="310">
        <v>45406</v>
      </c>
      <c r="F733" s="308">
        <v>1</v>
      </c>
      <c r="G733" s="381"/>
    </row>
    <row r="734" spans="1:8" s="157" customFormat="1" ht="27.6" customHeight="1">
      <c r="A734" s="305" t="s">
        <v>4006</v>
      </c>
      <c r="B734" s="306" t="s">
        <v>3048</v>
      </c>
      <c r="C734" s="306" t="s">
        <v>4168</v>
      </c>
      <c r="D734" s="306" t="s">
        <v>2844</v>
      </c>
      <c r="E734" s="310">
        <v>45420</v>
      </c>
      <c r="F734" s="308">
        <v>1</v>
      </c>
      <c r="G734" s="381"/>
    </row>
    <row r="735" spans="1:8" s="157" customFormat="1" ht="27.6" customHeight="1">
      <c r="A735" s="305" t="s">
        <v>4007</v>
      </c>
      <c r="B735" s="306" t="s">
        <v>2982</v>
      </c>
      <c r="C735" s="306" t="s">
        <v>3050</v>
      </c>
      <c r="D735" s="306" t="s">
        <v>2650</v>
      </c>
      <c r="E735" s="310">
        <v>45442</v>
      </c>
      <c r="F735" s="308">
        <v>1</v>
      </c>
      <c r="G735" s="381"/>
    </row>
    <row r="736" spans="1:8" s="157" customFormat="1" ht="27.6" customHeight="1">
      <c r="A736" s="305" t="s">
        <v>4008</v>
      </c>
      <c r="B736" s="306" t="s">
        <v>4126</v>
      </c>
      <c r="C736" s="306" t="s">
        <v>4169</v>
      </c>
      <c r="D736" s="306" t="s">
        <v>2844</v>
      </c>
      <c r="E736" s="310">
        <v>45526</v>
      </c>
      <c r="F736" s="308">
        <v>1</v>
      </c>
      <c r="G736" s="381"/>
    </row>
    <row r="737" spans="1:7" s="157" customFormat="1" ht="27.6" customHeight="1">
      <c r="A737" s="305" t="s">
        <v>4009</v>
      </c>
      <c r="B737" s="306" t="s">
        <v>3048</v>
      </c>
      <c r="C737" s="306" t="s">
        <v>4170</v>
      </c>
      <c r="D737" s="306" t="s">
        <v>2844</v>
      </c>
      <c r="E737" s="310">
        <v>45455</v>
      </c>
      <c r="F737" s="308">
        <v>1</v>
      </c>
      <c r="G737" s="381"/>
    </row>
    <row r="738" spans="1:7" s="157" customFormat="1" ht="27.6" customHeight="1">
      <c r="A738" s="305" t="s">
        <v>4010</v>
      </c>
      <c r="B738" s="306" t="s">
        <v>3048</v>
      </c>
      <c r="C738" s="306" t="s">
        <v>4171</v>
      </c>
      <c r="D738" s="306" t="s">
        <v>2844</v>
      </c>
      <c r="E738" s="310">
        <v>45483</v>
      </c>
      <c r="F738" s="308">
        <v>1</v>
      </c>
      <c r="G738" s="381"/>
    </row>
    <row r="739" spans="1:7" s="157" customFormat="1" ht="27.6" customHeight="1">
      <c r="A739" s="305" t="s">
        <v>4011</v>
      </c>
      <c r="B739" s="306" t="s">
        <v>3048</v>
      </c>
      <c r="C739" s="306" t="s">
        <v>4172</v>
      </c>
      <c r="D739" s="306" t="s">
        <v>2844</v>
      </c>
      <c r="E739" s="310">
        <v>45518</v>
      </c>
      <c r="F739" s="308">
        <v>1</v>
      </c>
      <c r="G739" s="381"/>
    </row>
    <row r="740" spans="1:7" s="157" customFormat="1" ht="27.6" customHeight="1">
      <c r="A740" s="305" t="s">
        <v>4012</v>
      </c>
      <c r="B740" s="306" t="s">
        <v>3048</v>
      </c>
      <c r="C740" s="306" t="s">
        <v>4173</v>
      </c>
      <c r="D740" s="306" t="s">
        <v>2844</v>
      </c>
      <c r="E740" s="310">
        <v>45546</v>
      </c>
      <c r="F740" s="308">
        <v>1</v>
      </c>
      <c r="G740" s="381"/>
    </row>
    <row r="741" spans="1:7" s="157" customFormat="1" ht="27.6" customHeight="1">
      <c r="A741" s="305" t="s">
        <v>4013</v>
      </c>
      <c r="B741" s="306" t="s">
        <v>3048</v>
      </c>
      <c r="C741" s="306" t="s">
        <v>4174</v>
      </c>
      <c r="D741" s="306" t="s">
        <v>2844</v>
      </c>
      <c r="E741" s="310">
        <v>45574</v>
      </c>
      <c r="F741" s="308">
        <v>1</v>
      </c>
      <c r="G741" s="381"/>
    </row>
    <row r="742" spans="1:7" s="157" customFormat="1" ht="27.6" customHeight="1">
      <c r="A742" s="305" t="s">
        <v>4014</v>
      </c>
      <c r="B742" s="306" t="s">
        <v>3048</v>
      </c>
      <c r="C742" s="306" t="s">
        <v>4175</v>
      </c>
      <c r="D742" s="306" t="s">
        <v>2844</v>
      </c>
      <c r="E742" s="310">
        <v>45609</v>
      </c>
      <c r="F742" s="308">
        <v>1</v>
      </c>
      <c r="G742" s="381"/>
    </row>
    <row r="743" spans="1:7" s="157" customFormat="1" ht="27.6" customHeight="1">
      <c r="A743" s="305" t="s">
        <v>4015</v>
      </c>
      <c r="B743" s="306" t="s">
        <v>3048</v>
      </c>
      <c r="C743" s="306" t="s">
        <v>4176</v>
      </c>
      <c r="D743" s="306" t="s">
        <v>2844</v>
      </c>
      <c r="E743" s="310">
        <v>45637</v>
      </c>
      <c r="F743" s="308">
        <v>1</v>
      </c>
      <c r="G743" s="381"/>
    </row>
    <row r="744" spans="1:7" s="157" customFormat="1" ht="27.6" customHeight="1">
      <c r="A744" s="305" t="s">
        <v>4016</v>
      </c>
      <c r="B744" s="306" t="s">
        <v>3048</v>
      </c>
      <c r="C744" s="306" t="s">
        <v>4177</v>
      </c>
      <c r="D744" s="306" t="s">
        <v>2844</v>
      </c>
      <c r="E744" s="310">
        <v>45665</v>
      </c>
      <c r="F744" s="308">
        <v>1</v>
      </c>
      <c r="G744" s="381"/>
    </row>
    <row r="745" spans="1:7" s="157" customFormat="1" ht="27.6" customHeight="1">
      <c r="A745" s="305" t="s">
        <v>4017</v>
      </c>
      <c r="B745" s="306" t="s">
        <v>3048</v>
      </c>
      <c r="C745" s="306" t="s">
        <v>4178</v>
      </c>
      <c r="D745" s="306" t="s">
        <v>2844</v>
      </c>
      <c r="E745" s="310">
        <v>45700</v>
      </c>
      <c r="F745" s="308">
        <v>1</v>
      </c>
      <c r="G745" s="381"/>
    </row>
    <row r="746" spans="1:7" s="157" customFormat="1" ht="27.6" customHeight="1">
      <c r="A746" s="305" t="s">
        <v>4018</v>
      </c>
      <c r="B746" s="306" t="s">
        <v>3048</v>
      </c>
      <c r="C746" s="306" t="s">
        <v>4179</v>
      </c>
      <c r="D746" s="306" t="s">
        <v>2844</v>
      </c>
      <c r="E746" s="310">
        <v>45728</v>
      </c>
      <c r="F746" s="308">
        <v>1</v>
      </c>
      <c r="G746" s="381"/>
    </row>
    <row r="747" spans="1:7" s="157" customFormat="1" ht="27.6" customHeight="1">
      <c r="A747" s="305" t="s">
        <v>4019</v>
      </c>
      <c r="B747" s="306" t="s">
        <v>1692</v>
      </c>
      <c r="C747" s="306" t="s">
        <v>4180</v>
      </c>
      <c r="D747" s="306" t="s">
        <v>454</v>
      </c>
      <c r="E747" s="310">
        <v>45430</v>
      </c>
      <c r="F747" s="308">
        <v>1</v>
      </c>
      <c r="G747" s="381"/>
    </row>
    <row r="748" spans="1:7" s="157" customFormat="1" ht="27.6" customHeight="1">
      <c r="A748" s="305" t="s">
        <v>4020</v>
      </c>
      <c r="B748" s="306" t="s">
        <v>1546</v>
      </c>
      <c r="C748" s="306" t="s">
        <v>4181</v>
      </c>
      <c r="D748" s="306" t="s">
        <v>2650</v>
      </c>
      <c r="E748" s="310">
        <v>45438</v>
      </c>
      <c r="F748" s="308">
        <v>2</v>
      </c>
      <c r="G748" s="381"/>
    </row>
    <row r="749" spans="1:7" s="157" customFormat="1" ht="27.6" customHeight="1">
      <c r="A749" s="305" t="s">
        <v>4021</v>
      </c>
      <c r="B749" s="306" t="s">
        <v>3656</v>
      </c>
      <c r="C749" s="306" t="s">
        <v>4182</v>
      </c>
      <c r="D749" s="306" t="s">
        <v>2844</v>
      </c>
      <c r="E749" s="310">
        <v>45465</v>
      </c>
      <c r="F749" s="308">
        <v>2</v>
      </c>
      <c r="G749" s="381"/>
    </row>
    <row r="750" spans="1:7" s="157" customFormat="1" ht="27.6" customHeight="1">
      <c r="A750" s="305" t="s">
        <v>4022</v>
      </c>
      <c r="B750" s="306" t="s">
        <v>4127</v>
      </c>
      <c r="C750" s="306" t="s">
        <v>4183</v>
      </c>
      <c r="D750" s="306" t="s">
        <v>454</v>
      </c>
      <c r="E750" s="310">
        <v>45463</v>
      </c>
      <c r="F750" s="308">
        <v>1</v>
      </c>
      <c r="G750" s="381"/>
    </row>
    <row r="751" spans="1:7" s="157" customFormat="1" ht="27.6" customHeight="1">
      <c r="A751" s="305" t="s">
        <v>4023</v>
      </c>
      <c r="B751" s="306" t="s">
        <v>1189</v>
      </c>
      <c r="C751" s="306" t="s">
        <v>4184</v>
      </c>
      <c r="D751" s="306" t="s">
        <v>2844</v>
      </c>
      <c r="E751" s="310">
        <v>45570</v>
      </c>
      <c r="F751" s="308">
        <v>2</v>
      </c>
      <c r="G751" s="381"/>
    </row>
    <row r="752" spans="1:7" s="157" customFormat="1" ht="27.6" customHeight="1">
      <c r="A752" s="305" t="s">
        <v>4024</v>
      </c>
      <c r="B752" s="306" t="s">
        <v>3661</v>
      </c>
      <c r="C752" s="306" t="s">
        <v>4185</v>
      </c>
      <c r="D752" s="306" t="s">
        <v>2844</v>
      </c>
      <c r="E752" s="310">
        <v>45441</v>
      </c>
      <c r="F752" s="308">
        <v>1</v>
      </c>
      <c r="G752" s="381"/>
    </row>
    <row r="753" spans="1:7" s="157" customFormat="1" ht="27.6" customHeight="1">
      <c r="A753" s="305" t="s">
        <v>4025</v>
      </c>
      <c r="B753" s="306" t="s">
        <v>4128</v>
      </c>
      <c r="C753" s="306" t="s">
        <v>4186</v>
      </c>
      <c r="D753" s="306" t="s">
        <v>2844</v>
      </c>
      <c r="E753" s="310">
        <v>45490</v>
      </c>
      <c r="F753" s="308">
        <v>1</v>
      </c>
      <c r="G753" s="381"/>
    </row>
    <row r="754" spans="1:7" s="157" customFormat="1" ht="27.6" customHeight="1">
      <c r="A754" s="305" t="s">
        <v>4026</v>
      </c>
      <c r="B754" s="306" t="s">
        <v>4128</v>
      </c>
      <c r="C754" s="306" t="s">
        <v>4187</v>
      </c>
      <c r="D754" s="306" t="s">
        <v>2844</v>
      </c>
      <c r="E754" s="310">
        <v>45525</v>
      </c>
      <c r="F754" s="308">
        <v>1</v>
      </c>
      <c r="G754" s="381"/>
    </row>
    <row r="755" spans="1:7" s="157" customFormat="1" ht="27.6" customHeight="1">
      <c r="A755" s="305" t="s">
        <v>4027</v>
      </c>
      <c r="B755" s="306" t="s">
        <v>4128</v>
      </c>
      <c r="C755" s="306" t="s">
        <v>4188</v>
      </c>
      <c r="D755" s="306" t="s">
        <v>2844</v>
      </c>
      <c r="E755" s="310">
        <v>45616</v>
      </c>
      <c r="F755" s="308">
        <v>1</v>
      </c>
      <c r="G755" s="381"/>
    </row>
    <row r="756" spans="1:7" s="157" customFormat="1" ht="27.6" customHeight="1">
      <c r="A756" s="305" t="s">
        <v>4028</v>
      </c>
      <c r="B756" s="306" t="s">
        <v>4128</v>
      </c>
      <c r="C756" s="306" t="s">
        <v>4189</v>
      </c>
      <c r="D756" s="306" t="s">
        <v>2844</v>
      </c>
      <c r="E756" s="310">
        <v>45672</v>
      </c>
      <c r="F756" s="308">
        <v>1</v>
      </c>
      <c r="G756" s="381"/>
    </row>
    <row r="757" spans="1:7" s="157" customFormat="1" ht="27.6" customHeight="1">
      <c r="A757" s="305" t="s">
        <v>4029</v>
      </c>
      <c r="B757" s="306" t="s">
        <v>4128</v>
      </c>
      <c r="C757" s="306" t="s">
        <v>4190</v>
      </c>
      <c r="D757" s="306" t="s">
        <v>2844</v>
      </c>
      <c r="E757" s="310">
        <v>45707</v>
      </c>
      <c r="F757" s="308">
        <v>1</v>
      </c>
      <c r="G757" s="381"/>
    </row>
    <row r="758" spans="1:7" s="157" customFormat="1" ht="27.6" customHeight="1">
      <c r="A758" s="305" t="s">
        <v>4030</v>
      </c>
      <c r="B758" s="306" t="s">
        <v>1290</v>
      </c>
      <c r="C758" s="306" t="s">
        <v>4191</v>
      </c>
      <c r="D758" s="306" t="s">
        <v>2844</v>
      </c>
      <c r="E758" s="310">
        <v>45492</v>
      </c>
      <c r="F758" s="308">
        <v>1</v>
      </c>
      <c r="G758" s="381"/>
    </row>
    <row r="759" spans="1:7" s="157" customFormat="1" ht="27.6" customHeight="1">
      <c r="A759" s="305" t="s">
        <v>4031</v>
      </c>
      <c r="B759" s="306" t="s">
        <v>3042</v>
      </c>
      <c r="C759" s="306" t="s">
        <v>4192</v>
      </c>
      <c r="D759" s="306" t="s">
        <v>2650</v>
      </c>
      <c r="E759" s="310">
        <v>45458</v>
      </c>
      <c r="F759" s="308">
        <v>1</v>
      </c>
      <c r="G759" s="381"/>
    </row>
    <row r="760" spans="1:7" s="157" customFormat="1" ht="27.6" customHeight="1">
      <c r="A760" s="305" t="s">
        <v>4032</v>
      </c>
      <c r="B760" s="306" t="s">
        <v>4129</v>
      </c>
      <c r="C760" s="306" t="s">
        <v>4193</v>
      </c>
      <c r="D760" s="306" t="s">
        <v>454</v>
      </c>
      <c r="E760" s="310">
        <v>45525</v>
      </c>
      <c r="F760" s="308">
        <v>1</v>
      </c>
      <c r="G760" s="381"/>
    </row>
    <row r="761" spans="1:7" s="157" customFormat="1" ht="27.6" customHeight="1">
      <c r="A761" s="305" t="s">
        <v>4033</v>
      </c>
      <c r="B761" s="306" t="s">
        <v>1178</v>
      </c>
      <c r="C761" s="306" t="s">
        <v>1178</v>
      </c>
      <c r="D761" s="306" t="s">
        <v>2650</v>
      </c>
      <c r="E761" s="310">
        <v>45492</v>
      </c>
      <c r="F761" s="308">
        <v>1</v>
      </c>
      <c r="G761" s="381"/>
    </row>
    <row r="762" spans="1:7" s="157" customFormat="1" ht="27.6" customHeight="1">
      <c r="A762" s="305" t="s">
        <v>4034</v>
      </c>
      <c r="B762" s="306" t="s">
        <v>1265</v>
      </c>
      <c r="C762" s="306" t="s">
        <v>4194</v>
      </c>
      <c r="D762" s="306" t="s">
        <v>2844</v>
      </c>
      <c r="E762" s="310">
        <v>45502</v>
      </c>
      <c r="F762" s="308">
        <v>1</v>
      </c>
      <c r="G762" s="381"/>
    </row>
    <row r="763" spans="1:7" s="157" customFormat="1" ht="45" customHeight="1">
      <c r="A763" s="305" t="s">
        <v>4035</v>
      </c>
      <c r="B763" s="306" t="s">
        <v>2994</v>
      </c>
      <c r="C763" s="306" t="s">
        <v>4195</v>
      </c>
      <c r="D763" s="306" t="s">
        <v>2650</v>
      </c>
      <c r="E763" s="310">
        <v>45540</v>
      </c>
      <c r="F763" s="308">
        <v>1</v>
      </c>
      <c r="G763" s="381"/>
    </row>
    <row r="764" spans="1:7" s="157" customFormat="1" ht="45" customHeight="1">
      <c r="A764" s="305" t="s">
        <v>4036</v>
      </c>
      <c r="B764" s="306" t="s">
        <v>2994</v>
      </c>
      <c r="C764" s="306" t="s">
        <v>4196</v>
      </c>
      <c r="D764" s="306" t="s">
        <v>2650</v>
      </c>
      <c r="E764" s="310">
        <v>45547</v>
      </c>
      <c r="F764" s="308">
        <v>1</v>
      </c>
      <c r="G764" s="381"/>
    </row>
    <row r="765" spans="1:7" s="157" customFormat="1" ht="45" customHeight="1">
      <c r="A765" s="305" t="s">
        <v>4037</v>
      </c>
      <c r="B765" s="306" t="s">
        <v>2994</v>
      </c>
      <c r="C765" s="306" t="s">
        <v>4197</v>
      </c>
      <c r="D765" s="306" t="s">
        <v>2844</v>
      </c>
      <c r="E765" s="310">
        <v>45554</v>
      </c>
      <c r="F765" s="308">
        <v>1</v>
      </c>
      <c r="G765" s="381"/>
    </row>
    <row r="766" spans="1:7" s="157" customFormat="1" ht="45" customHeight="1">
      <c r="A766" s="305" t="s">
        <v>4038</v>
      </c>
      <c r="B766" s="306" t="s">
        <v>2994</v>
      </c>
      <c r="C766" s="306" t="s">
        <v>4198</v>
      </c>
      <c r="D766" s="306" t="s">
        <v>2650</v>
      </c>
      <c r="E766" s="310">
        <v>45568</v>
      </c>
      <c r="F766" s="308">
        <v>1</v>
      </c>
      <c r="G766" s="381"/>
    </row>
    <row r="767" spans="1:7" s="157" customFormat="1" ht="45" customHeight="1">
      <c r="A767" s="305" t="s">
        <v>4039</v>
      </c>
      <c r="B767" s="306" t="s">
        <v>2994</v>
      </c>
      <c r="C767" s="306" t="s">
        <v>4199</v>
      </c>
      <c r="D767" s="306" t="s">
        <v>2650</v>
      </c>
      <c r="E767" s="310">
        <v>45575</v>
      </c>
      <c r="F767" s="308">
        <v>1</v>
      </c>
      <c r="G767" s="381"/>
    </row>
    <row r="768" spans="1:7" s="157" customFormat="1" ht="27.6" customHeight="1">
      <c r="A768" s="305" t="s">
        <v>4040</v>
      </c>
      <c r="B768" s="306" t="s">
        <v>2988</v>
      </c>
      <c r="C768" s="306" t="s">
        <v>4200</v>
      </c>
      <c r="D768" s="306" t="s">
        <v>454</v>
      </c>
      <c r="E768" s="310">
        <v>45489</v>
      </c>
      <c r="F768" s="308">
        <v>1</v>
      </c>
      <c r="G768" s="381"/>
    </row>
    <row r="769" spans="1:7" s="157" customFormat="1" ht="27.6" customHeight="1">
      <c r="A769" s="305" t="s">
        <v>4041</v>
      </c>
      <c r="B769" s="306" t="s">
        <v>4130</v>
      </c>
      <c r="C769" s="306" t="s">
        <v>4201</v>
      </c>
      <c r="D769" s="306" t="s">
        <v>454</v>
      </c>
      <c r="E769" s="310">
        <v>45493</v>
      </c>
      <c r="F769" s="308">
        <v>1</v>
      </c>
      <c r="G769" s="381"/>
    </row>
    <row r="770" spans="1:7" s="157" customFormat="1" ht="27.6" customHeight="1">
      <c r="A770" s="305" t="s">
        <v>4042</v>
      </c>
      <c r="B770" s="306" t="s">
        <v>4131</v>
      </c>
      <c r="C770" s="306" t="s">
        <v>4202</v>
      </c>
      <c r="D770" s="306" t="s">
        <v>2844</v>
      </c>
      <c r="E770" s="310">
        <v>45497</v>
      </c>
      <c r="F770" s="308">
        <v>1</v>
      </c>
      <c r="G770" s="381"/>
    </row>
    <row r="771" spans="1:7" s="157" customFormat="1" ht="27.6" customHeight="1">
      <c r="A771" s="305" t="s">
        <v>4043</v>
      </c>
      <c r="B771" s="306" t="s">
        <v>4132</v>
      </c>
      <c r="C771" s="306" t="s">
        <v>4203</v>
      </c>
      <c r="D771" s="306" t="s">
        <v>454</v>
      </c>
      <c r="E771" s="310">
        <v>45542</v>
      </c>
      <c r="F771" s="308">
        <v>1</v>
      </c>
      <c r="G771" s="381"/>
    </row>
    <row r="772" spans="1:7" s="157" customFormat="1" ht="27.6" customHeight="1">
      <c r="A772" s="305" t="s">
        <v>4044</v>
      </c>
      <c r="B772" s="306" t="s">
        <v>4133</v>
      </c>
      <c r="C772" s="306" t="s">
        <v>4204</v>
      </c>
      <c r="D772" s="306" t="s">
        <v>2650</v>
      </c>
      <c r="E772" s="310">
        <v>45531</v>
      </c>
      <c r="F772" s="308">
        <v>1</v>
      </c>
      <c r="G772" s="381"/>
    </row>
    <row r="773" spans="1:7" s="157" customFormat="1" ht="27.6" customHeight="1">
      <c r="A773" s="305" t="s">
        <v>4045</v>
      </c>
      <c r="B773" s="306" t="s">
        <v>3041</v>
      </c>
      <c r="C773" s="306" t="s">
        <v>4205</v>
      </c>
      <c r="D773" s="306" t="s">
        <v>2844</v>
      </c>
      <c r="E773" s="310">
        <v>45564</v>
      </c>
      <c r="F773" s="308">
        <v>2</v>
      </c>
      <c r="G773" s="381"/>
    </row>
    <row r="774" spans="1:7" s="157" customFormat="1" ht="27.6" customHeight="1">
      <c r="A774" s="305" t="s">
        <v>4046</v>
      </c>
      <c r="B774" s="306" t="s">
        <v>1176</v>
      </c>
      <c r="C774" s="306" t="s">
        <v>4206</v>
      </c>
      <c r="D774" s="306" t="s">
        <v>454</v>
      </c>
      <c r="E774" s="310">
        <v>45514</v>
      </c>
      <c r="F774" s="308">
        <v>2</v>
      </c>
      <c r="G774" s="381"/>
    </row>
    <row r="775" spans="1:7" s="157" customFormat="1" ht="27.6" customHeight="1">
      <c r="A775" s="305" t="s">
        <v>4047</v>
      </c>
      <c r="B775" s="306" t="s">
        <v>1181</v>
      </c>
      <c r="C775" s="306" t="s">
        <v>4207</v>
      </c>
      <c r="D775" s="306" t="s">
        <v>2650</v>
      </c>
      <c r="E775" s="310">
        <v>45584</v>
      </c>
      <c r="F775" s="308">
        <v>2</v>
      </c>
      <c r="G775" s="381"/>
    </row>
    <row r="776" spans="1:7" s="157" customFormat="1" ht="27.6" customHeight="1">
      <c r="A776" s="305" t="s">
        <v>4048</v>
      </c>
      <c r="B776" s="306" t="s">
        <v>1174</v>
      </c>
      <c r="C776" s="306" t="s">
        <v>4208</v>
      </c>
      <c r="D776" s="306" t="s">
        <v>454</v>
      </c>
      <c r="E776" s="310">
        <v>45563</v>
      </c>
      <c r="F776" s="308">
        <v>1</v>
      </c>
      <c r="G776" s="381"/>
    </row>
    <row r="777" spans="1:7" s="157" customFormat="1" ht="56.25" customHeight="1">
      <c r="A777" s="305" t="s">
        <v>4049</v>
      </c>
      <c r="B777" s="306" t="s">
        <v>4134</v>
      </c>
      <c r="C777" s="306" t="s">
        <v>4209</v>
      </c>
      <c r="D777" s="306" t="s">
        <v>2650</v>
      </c>
      <c r="E777" s="310">
        <v>45554</v>
      </c>
      <c r="F777" s="308">
        <v>1</v>
      </c>
      <c r="G777" s="381"/>
    </row>
    <row r="778" spans="1:7" s="157" customFormat="1" ht="27.6" customHeight="1">
      <c r="A778" s="305" t="s">
        <v>4050</v>
      </c>
      <c r="B778" s="306" t="s">
        <v>4135</v>
      </c>
      <c r="C778" s="306" t="s">
        <v>4210</v>
      </c>
      <c r="D778" s="306" t="s">
        <v>2650</v>
      </c>
      <c r="E778" s="310">
        <v>45533</v>
      </c>
      <c r="F778" s="308">
        <v>1</v>
      </c>
      <c r="G778" s="381"/>
    </row>
    <row r="779" spans="1:7" s="157" customFormat="1" ht="27.6" customHeight="1">
      <c r="A779" s="305" t="s">
        <v>4051</v>
      </c>
      <c r="B779" s="306" t="s">
        <v>4136</v>
      </c>
      <c r="C779" s="306" t="s">
        <v>4211</v>
      </c>
      <c r="D779" s="306" t="s">
        <v>2844</v>
      </c>
      <c r="E779" s="310">
        <v>45544</v>
      </c>
      <c r="F779" s="308">
        <v>1</v>
      </c>
      <c r="G779" s="381"/>
    </row>
    <row r="780" spans="1:7" s="157" customFormat="1" ht="27.6" customHeight="1">
      <c r="A780" s="305" t="s">
        <v>4052</v>
      </c>
      <c r="B780" s="306" t="s">
        <v>3042</v>
      </c>
      <c r="C780" s="306" t="s">
        <v>4212</v>
      </c>
      <c r="D780" s="306" t="s">
        <v>2650</v>
      </c>
      <c r="E780" s="310">
        <v>45542</v>
      </c>
      <c r="F780" s="308">
        <v>1</v>
      </c>
      <c r="G780" s="381"/>
    </row>
    <row r="781" spans="1:7" s="157" customFormat="1" ht="27.6" customHeight="1">
      <c r="A781" s="305" t="s">
        <v>4053</v>
      </c>
      <c r="B781" s="306" t="s">
        <v>4137</v>
      </c>
      <c r="C781" s="306" t="s">
        <v>4213</v>
      </c>
      <c r="D781" s="306" t="s">
        <v>2844</v>
      </c>
      <c r="E781" s="310">
        <v>45618</v>
      </c>
      <c r="F781" s="308">
        <v>1</v>
      </c>
      <c r="G781" s="381"/>
    </row>
    <row r="782" spans="1:7" s="157" customFormat="1" ht="27.6" customHeight="1">
      <c r="A782" s="305" t="s">
        <v>4054</v>
      </c>
      <c r="B782" s="306" t="s">
        <v>4138</v>
      </c>
      <c r="C782" s="306" t="s">
        <v>4214</v>
      </c>
      <c r="D782" s="306" t="s">
        <v>2844</v>
      </c>
      <c r="E782" s="310">
        <v>45597</v>
      </c>
      <c r="F782" s="308">
        <v>1</v>
      </c>
      <c r="G782" s="381"/>
    </row>
    <row r="783" spans="1:7" s="157" customFormat="1" ht="27.6" customHeight="1">
      <c r="A783" s="305" t="s">
        <v>4055</v>
      </c>
      <c r="B783" s="306" t="s">
        <v>3033</v>
      </c>
      <c r="C783" s="306" t="s">
        <v>4215</v>
      </c>
      <c r="D783" s="306" t="s">
        <v>2650</v>
      </c>
      <c r="E783" s="310">
        <v>45570</v>
      </c>
      <c r="F783" s="308">
        <v>2</v>
      </c>
      <c r="G783" s="381"/>
    </row>
    <row r="784" spans="1:7" s="157" customFormat="1" ht="27.6" customHeight="1">
      <c r="A784" s="305" t="s">
        <v>4056</v>
      </c>
      <c r="B784" s="306" t="s">
        <v>4139</v>
      </c>
      <c r="C784" s="306" t="s">
        <v>4216</v>
      </c>
      <c r="D784" s="306" t="s">
        <v>2650</v>
      </c>
      <c r="E784" s="310">
        <v>45563</v>
      </c>
      <c r="F784" s="308">
        <v>1</v>
      </c>
      <c r="G784" s="381"/>
    </row>
    <row r="785" spans="1:7" s="157" customFormat="1" ht="27.6" customHeight="1">
      <c r="A785" s="305" t="s">
        <v>4057</v>
      </c>
      <c r="B785" s="306" t="s">
        <v>3667</v>
      </c>
      <c r="C785" s="306" t="s">
        <v>4217</v>
      </c>
      <c r="D785" s="306" t="s">
        <v>2844</v>
      </c>
      <c r="E785" s="310">
        <v>45560</v>
      </c>
      <c r="F785" s="308">
        <v>1</v>
      </c>
      <c r="G785" s="381"/>
    </row>
    <row r="786" spans="1:7" s="157" customFormat="1" ht="27.6" customHeight="1">
      <c r="A786" s="305" t="s">
        <v>4058</v>
      </c>
      <c r="B786" s="306" t="s">
        <v>4127</v>
      </c>
      <c r="C786" s="306" t="s">
        <v>4218</v>
      </c>
      <c r="D786" s="306" t="s">
        <v>2650</v>
      </c>
      <c r="E786" s="310">
        <v>45569</v>
      </c>
      <c r="F786" s="308">
        <v>1</v>
      </c>
      <c r="G786" s="381"/>
    </row>
    <row r="787" spans="1:7" s="157" customFormat="1" ht="27.6" customHeight="1">
      <c r="A787" s="305" t="s">
        <v>4059</v>
      </c>
      <c r="B787" s="306" t="s">
        <v>1265</v>
      </c>
      <c r="C787" s="306" t="s">
        <v>4219</v>
      </c>
      <c r="D787" s="306" t="s">
        <v>2844</v>
      </c>
      <c r="E787" s="310">
        <v>45576</v>
      </c>
      <c r="F787" s="308">
        <v>1</v>
      </c>
      <c r="G787" s="381"/>
    </row>
    <row r="788" spans="1:7" s="157" customFormat="1" ht="27.6" customHeight="1">
      <c r="A788" s="305" t="s">
        <v>4060</v>
      </c>
      <c r="B788" s="306" t="s">
        <v>1595</v>
      </c>
      <c r="C788" s="306" t="s">
        <v>3026</v>
      </c>
      <c r="D788" s="306" t="s">
        <v>2844</v>
      </c>
      <c r="E788" s="310">
        <v>45568</v>
      </c>
      <c r="F788" s="308">
        <v>1</v>
      </c>
      <c r="G788" s="381"/>
    </row>
    <row r="789" spans="1:7" s="157" customFormat="1" ht="27.6" customHeight="1">
      <c r="A789" s="305" t="s">
        <v>4061</v>
      </c>
      <c r="B789" s="306" t="s">
        <v>4140</v>
      </c>
      <c r="C789" s="306" t="s">
        <v>4220</v>
      </c>
      <c r="D789" s="306" t="s">
        <v>454</v>
      </c>
      <c r="E789" s="310">
        <v>45620</v>
      </c>
      <c r="F789" s="308">
        <v>2</v>
      </c>
      <c r="G789" s="381"/>
    </row>
    <row r="790" spans="1:7" s="157" customFormat="1" ht="27.6" customHeight="1">
      <c r="A790" s="305" t="s">
        <v>4062</v>
      </c>
      <c r="B790" s="306" t="s">
        <v>3660</v>
      </c>
      <c r="C790" s="306" t="s">
        <v>4221</v>
      </c>
      <c r="D790" s="306" t="s">
        <v>454</v>
      </c>
      <c r="E790" s="310">
        <v>45605</v>
      </c>
      <c r="F790" s="308">
        <v>2</v>
      </c>
      <c r="G790" s="381"/>
    </row>
    <row r="791" spans="1:7" s="157" customFormat="1" ht="27.6" customHeight="1">
      <c r="A791" s="305" t="s">
        <v>4063</v>
      </c>
      <c r="B791" s="306" t="s">
        <v>3660</v>
      </c>
      <c r="C791" s="306" t="s">
        <v>4221</v>
      </c>
      <c r="D791" s="306" t="s">
        <v>2844</v>
      </c>
      <c r="E791" s="310">
        <v>45605</v>
      </c>
      <c r="F791" s="308">
        <v>1</v>
      </c>
      <c r="G791" s="381"/>
    </row>
    <row r="792" spans="1:7" s="157" customFormat="1" ht="36" customHeight="1">
      <c r="A792" s="305" t="s">
        <v>4064</v>
      </c>
      <c r="B792" s="306" t="s">
        <v>1571</v>
      </c>
      <c r="C792" s="306" t="s">
        <v>4222</v>
      </c>
      <c r="D792" s="306" t="s">
        <v>2844</v>
      </c>
      <c r="E792" s="310">
        <v>45582</v>
      </c>
      <c r="F792" s="308">
        <v>1</v>
      </c>
      <c r="G792" s="381"/>
    </row>
    <row r="793" spans="1:7" s="157" customFormat="1" ht="36" customHeight="1">
      <c r="A793" s="305" t="s">
        <v>4065</v>
      </c>
      <c r="B793" s="306" t="s">
        <v>1571</v>
      </c>
      <c r="C793" s="306" t="s">
        <v>4223</v>
      </c>
      <c r="D793" s="306" t="s">
        <v>2844</v>
      </c>
      <c r="E793" s="310">
        <v>45593</v>
      </c>
      <c r="F793" s="308">
        <v>1</v>
      </c>
      <c r="G793" s="381"/>
    </row>
    <row r="794" spans="1:7" s="157" customFormat="1" ht="36" customHeight="1">
      <c r="A794" s="305" t="s">
        <v>4066</v>
      </c>
      <c r="B794" s="306" t="s">
        <v>1571</v>
      </c>
      <c r="C794" s="306" t="s">
        <v>4224</v>
      </c>
      <c r="D794" s="306" t="s">
        <v>2844</v>
      </c>
      <c r="E794" s="310">
        <v>45593</v>
      </c>
      <c r="F794" s="308">
        <v>1</v>
      </c>
      <c r="G794" s="381"/>
    </row>
    <row r="795" spans="1:7" s="157" customFormat="1" ht="45" customHeight="1">
      <c r="A795" s="305" t="s">
        <v>4067</v>
      </c>
      <c r="B795" s="306" t="s">
        <v>1571</v>
      </c>
      <c r="C795" s="306" t="s">
        <v>4225</v>
      </c>
      <c r="D795" s="306" t="s">
        <v>2844</v>
      </c>
      <c r="E795" s="310">
        <v>45591</v>
      </c>
      <c r="F795" s="308">
        <v>1</v>
      </c>
      <c r="G795" s="381"/>
    </row>
    <row r="796" spans="1:7" s="157" customFormat="1" ht="27.6" customHeight="1">
      <c r="A796" s="305" t="s">
        <v>4068</v>
      </c>
      <c r="B796" s="306" t="s">
        <v>1546</v>
      </c>
      <c r="C796" s="306" t="s">
        <v>4226</v>
      </c>
      <c r="D796" s="306" t="s">
        <v>2650</v>
      </c>
      <c r="E796" s="310">
        <v>45616</v>
      </c>
      <c r="F796" s="308">
        <v>1</v>
      </c>
      <c r="G796" s="381"/>
    </row>
    <row r="797" spans="1:7" s="157" customFormat="1" ht="27.6" customHeight="1">
      <c r="A797" s="305" t="s">
        <v>4069</v>
      </c>
      <c r="B797" s="306" t="s">
        <v>4141</v>
      </c>
      <c r="C797" s="306" t="s">
        <v>4227</v>
      </c>
      <c r="D797" s="306" t="s">
        <v>2844</v>
      </c>
      <c r="E797" s="310">
        <v>45617</v>
      </c>
      <c r="F797" s="308">
        <v>1</v>
      </c>
      <c r="G797" s="381"/>
    </row>
    <row r="798" spans="1:7" s="157" customFormat="1" ht="27.6" customHeight="1">
      <c r="A798" s="305" t="s">
        <v>4070</v>
      </c>
      <c r="B798" s="306" t="s">
        <v>4142</v>
      </c>
      <c r="C798" s="306" t="s">
        <v>4228</v>
      </c>
      <c r="D798" s="306" t="s">
        <v>2844</v>
      </c>
      <c r="E798" s="310">
        <v>45624</v>
      </c>
      <c r="F798" s="308">
        <v>1</v>
      </c>
      <c r="G798" s="381"/>
    </row>
    <row r="799" spans="1:7" s="157" customFormat="1" ht="27.6" customHeight="1">
      <c r="A799" s="305" t="s">
        <v>4071</v>
      </c>
      <c r="B799" s="306" t="s">
        <v>1546</v>
      </c>
      <c r="C799" s="306" t="s">
        <v>4229</v>
      </c>
      <c r="D799" s="306" t="s">
        <v>2650</v>
      </c>
      <c r="E799" s="310">
        <v>45613</v>
      </c>
      <c r="F799" s="308">
        <v>2</v>
      </c>
      <c r="G799" s="381"/>
    </row>
    <row r="800" spans="1:7" s="157" customFormat="1" ht="27.6" customHeight="1">
      <c r="A800" s="305" t="s">
        <v>4072</v>
      </c>
      <c r="B800" s="306" t="s">
        <v>1305</v>
      </c>
      <c r="C800" s="306" t="s">
        <v>4230</v>
      </c>
      <c r="D800" s="306" t="s">
        <v>2844</v>
      </c>
      <c r="E800" s="310">
        <v>45625</v>
      </c>
      <c r="F800" s="308">
        <v>1</v>
      </c>
      <c r="G800" s="381"/>
    </row>
    <row r="801" spans="1:7" s="157" customFormat="1" ht="27.6" customHeight="1">
      <c r="A801" s="305" t="s">
        <v>4073</v>
      </c>
      <c r="B801" s="306" t="s">
        <v>4143</v>
      </c>
      <c r="C801" s="306" t="s">
        <v>4231</v>
      </c>
      <c r="D801" s="306" t="s">
        <v>454</v>
      </c>
      <c r="E801" s="310">
        <v>45613</v>
      </c>
      <c r="F801" s="308">
        <v>1</v>
      </c>
      <c r="G801" s="381"/>
    </row>
    <row r="802" spans="1:7" s="157" customFormat="1" ht="27.6" customHeight="1">
      <c r="A802" s="305" t="s">
        <v>4074</v>
      </c>
      <c r="B802" s="306" t="s">
        <v>4144</v>
      </c>
      <c r="C802" s="306" t="s">
        <v>4232</v>
      </c>
      <c r="D802" s="306" t="s">
        <v>454</v>
      </c>
      <c r="E802" s="310">
        <v>45648</v>
      </c>
      <c r="F802" s="308">
        <v>2</v>
      </c>
      <c r="G802" s="381"/>
    </row>
    <row r="803" spans="1:7" s="157" customFormat="1" ht="27.6" customHeight="1">
      <c r="A803" s="305" t="s">
        <v>4075</v>
      </c>
      <c r="B803" s="306" t="s">
        <v>3033</v>
      </c>
      <c r="C803" s="306" t="s">
        <v>4233</v>
      </c>
      <c r="D803" s="306" t="s">
        <v>2650</v>
      </c>
      <c r="E803" s="310">
        <v>45640</v>
      </c>
      <c r="F803" s="308">
        <v>2</v>
      </c>
      <c r="G803" s="381"/>
    </row>
    <row r="804" spans="1:7" s="157" customFormat="1" ht="27.6" customHeight="1">
      <c r="A804" s="305" t="s">
        <v>4076</v>
      </c>
      <c r="B804" s="306" t="s">
        <v>3024</v>
      </c>
      <c r="C804" s="306" t="s">
        <v>4234</v>
      </c>
      <c r="D804" s="306" t="s">
        <v>2844</v>
      </c>
      <c r="E804" s="310">
        <v>45638</v>
      </c>
      <c r="F804" s="308">
        <v>1</v>
      </c>
      <c r="G804" s="381"/>
    </row>
    <row r="805" spans="1:7" s="157" customFormat="1" ht="60.75" customHeight="1">
      <c r="A805" s="305" t="s">
        <v>4077</v>
      </c>
      <c r="B805" s="306" t="s">
        <v>4134</v>
      </c>
      <c r="C805" s="306" t="s">
        <v>4235</v>
      </c>
      <c r="D805" s="306" t="s">
        <v>2650</v>
      </c>
      <c r="E805" s="310">
        <v>45639</v>
      </c>
      <c r="F805" s="308">
        <v>1</v>
      </c>
      <c r="G805" s="381"/>
    </row>
    <row r="806" spans="1:7" s="157" customFormat="1" ht="27.6" customHeight="1">
      <c r="A806" s="305" t="s">
        <v>4078</v>
      </c>
      <c r="B806" s="306" t="s">
        <v>4145</v>
      </c>
      <c r="C806" s="306" t="s">
        <v>4236</v>
      </c>
      <c r="D806" s="306" t="s">
        <v>454</v>
      </c>
      <c r="E806" s="310">
        <v>45676</v>
      </c>
      <c r="F806" s="308">
        <v>2</v>
      </c>
      <c r="G806" s="381"/>
    </row>
    <row r="807" spans="1:7" s="157" customFormat="1" ht="27.6" customHeight="1">
      <c r="A807" s="305" t="s">
        <v>4079</v>
      </c>
      <c r="B807" s="306" t="s">
        <v>3656</v>
      </c>
      <c r="C807" s="306" t="s">
        <v>4237</v>
      </c>
      <c r="D807" s="306" t="s">
        <v>2844</v>
      </c>
      <c r="E807" s="310">
        <v>45640</v>
      </c>
      <c r="F807" s="308">
        <v>2</v>
      </c>
      <c r="G807" s="381"/>
    </row>
    <row r="808" spans="1:7" s="157" customFormat="1" ht="27.6" customHeight="1">
      <c r="A808" s="305" t="s">
        <v>4080</v>
      </c>
      <c r="B808" s="306" t="s">
        <v>2988</v>
      </c>
      <c r="C808" s="306" t="s">
        <v>4238</v>
      </c>
      <c r="D808" s="306" t="s">
        <v>454</v>
      </c>
      <c r="E808" s="310">
        <v>45639</v>
      </c>
      <c r="F808" s="308">
        <v>1</v>
      </c>
      <c r="G808" s="381"/>
    </row>
    <row r="809" spans="1:7" s="157" customFormat="1" ht="39.950000000000003" customHeight="1">
      <c r="A809" s="305" t="s">
        <v>4081</v>
      </c>
      <c r="B809" s="306" t="s">
        <v>2994</v>
      </c>
      <c r="C809" s="306" t="s">
        <v>4239</v>
      </c>
      <c r="D809" s="306" t="s">
        <v>2844</v>
      </c>
      <c r="E809" s="310">
        <v>45672</v>
      </c>
      <c r="F809" s="308">
        <v>1</v>
      </c>
      <c r="G809" s="381"/>
    </row>
    <row r="810" spans="1:7" s="157" customFormat="1" ht="39.950000000000003" customHeight="1">
      <c r="A810" s="305" t="s">
        <v>4082</v>
      </c>
      <c r="B810" s="306" t="s">
        <v>2994</v>
      </c>
      <c r="C810" s="306" t="s">
        <v>4240</v>
      </c>
      <c r="D810" s="306" t="s">
        <v>2844</v>
      </c>
      <c r="E810" s="310">
        <v>45679</v>
      </c>
      <c r="F810" s="308">
        <v>1</v>
      </c>
      <c r="G810" s="381"/>
    </row>
    <row r="811" spans="1:7" s="157" customFormat="1" ht="39.950000000000003" customHeight="1">
      <c r="A811" s="305" t="s">
        <v>4083</v>
      </c>
      <c r="B811" s="306" t="s">
        <v>2994</v>
      </c>
      <c r="C811" s="306" t="s">
        <v>4241</v>
      </c>
      <c r="D811" s="306" t="s">
        <v>2844</v>
      </c>
      <c r="E811" s="310">
        <v>45686</v>
      </c>
      <c r="F811" s="308">
        <v>1</v>
      </c>
      <c r="G811" s="381"/>
    </row>
    <row r="812" spans="1:7" s="157" customFormat="1" ht="39.950000000000003" customHeight="1">
      <c r="A812" s="305" t="s">
        <v>4084</v>
      </c>
      <c r="B812" s="306" t="s">
        <v>2994</v>
      </c>
      <c r="C812" s="306" t="s">
        <v>4242</v>
      </c>
      <c r="D812" s="306" t="s">
        <v>2844</v>
      </c>
      <c r="E812" s="310">
        <v>45693</v>
      </c>
      <c r="F812" s="308">
        <v>1</v>
      </c>
      <c r="G812" s="381"/>
    </row>
    <row r="813" spans="1:7" s="157" customFormat="1" ht="39.950000000000003" customHeight="1">
      <c r="A813" s="305" t="s">
        <v>4085</v>
      </c>
      <c r="B813" s="306" t="s">
        <v>2994</v>
      </c>
      <c r="C813" s="306" t="s">
        <v>4243</v>
      </c>
      <c r="D813" s="306" t="s">
        <v>2844</v>
      </c>
      <c r="E813" s="310">
        <v>45700</v>
      </c>
      <c r="F813" s="308">
        <v>1</v>
      </c>
      <c r="G813" s="381"/>
    </row>
    <row r="814" spans="1:7" s="157" customFormat="1" ht="27.6" customHeight="1">
      <c r="A814" s="305" t="s">
        <v>4086</v>
      </c>
      <c r="B814" s="306" t="s">
        <v>4146</v>
      </c>
      <c r="C814" s="306" t="s">
        <v>4244</v>
      </c>
      <c r="D814" s="306" t="s">
        <v>2844</v>
      </c>
      <c r="E814" s="310">
        <v>45674</v>
      </c>
      <c r="F814" s="308">
        <v>1</v>
      </c>
      <c r="G814" s="381"/>
    </row>
    <row r="815" spans="1:7" s="157" customFormat="1" ht="27.6" customHeight="1">
      <c r="A815" s="305" t="s">
        <v>4087</v>
      </c>
      <c r="B815" s="306" t="s">
        <v>2888</v>
      </c>
      <c r="C815" s="306" t="s">
        <v>4245</v>
      </c>
      <c r="D815" s="306" t="s">
        <v>2844</v>
      </c>
      <c r="E815" s="310">
        <v>45674</v>
      </c>
      <c r="F815" s="308">
        <v>1</v>
      </c>
      <c r="G815" s="381"/>
    </row>
    <row r="816" spans="1:7" s="157" customFormat="1" ht="27.6" customHeight="1">
      <c r="A816" s="305" t="s">
        <v>4088</v>
      </c>
      <c r="B816" s="306" t="s">
        <v>4147</v>
      </c>
      <c r="C816" s="306" t="s">
        <v>4246</v>
      </c>
      <c r="D816" s="306" t="s">
        <v>454</v>
      </c>
      <c r="E816" s="310">
        <v>45689</v>
      </c>
      <c r="F816" s="308">
        <v>1</v>
      </c>
      <c r="G816" s="381"/>
    </row>
    <row r="817" spans="1:7" s="157" customFormat="1" ht="27.6" customHeight="1">
      <c r="A817" s="305" t="s">
        <v>4089</v>
      </c>
      <c r="B817" s="306" t="s">
        <v>1175</v>
      </c>
      <c r="C817" s="306" t="s">
        <v>1175</v>
      </c>
      <c r="D817" s="306" t="s">
        <v>454</v>
      </c>
      <c r="E817" s="310">
        <v>45709</v>
      </c>
      <c r="F817" s="308">
        <v>1</v>
      </c>
      <c r="G817" s="381"/>
    </row>
    <row r="818" spans="1:7" s="157" customFormat="1" ht="27.6" customHeight="1">
      <c r="A818" s="305" t="s">
        <v>4090</v>
      </c>
      <c r="B818" s="306" t="s">
        <v>4148</v>
      </c>
      <c r="C818" s="306" t="s">
        <v>4193</v>
      </c>
      <c r="D818" s="306" t="s">
        <v>454</v>
      </c>
      <c r="E818" s="310">
        <v>45672</v>
      </c>
      <c r="F818" s="308">
        <v>1</v>
      </c>
      <c r="G818" s="381"/>
    </row>
    <row r="819" spans="1:7" s="157" customFormat="1" ht="27.6" customHeight="1">
      <c r="A819" s="305" t="s">
        <v>4091</v>
      </c>
      <c r="B819" s="306" t="s">
        <v>3024</v>
      </c>
      <c r="C819" s="306" t="s">
        <v>4247</v>
      </c>
      <c r="D819" s="306" t="s">
        <v>2844</v>
      </c>
      <c r="E819" s="310">
        <v>45701</v>
      </c>
      <c r="F819" s="308">
        <v>1</v>
      </c>
      <c r="G819" s="381"/>
    </row>
    <row r="820" spans="1:7" s="157" customFormat="1" ht="27.6" customHeight="1">
      <c r="A820" s="305" t="s">
        <v>4092</v>
      </c>
      <c r="B820" s="306" t="s">
        <v>4149</v>
      </c>
      <c r="C820" s="306" t="s">
        <v>4248</v>
      </c>
      <c r="D820" s="306" t="s">
        <v>2650</v>
      </c>
      <c r="E820" s="310">
        <v>45679</v>
      </c>
      <c r="F820" s="308">
        <v>1</v>
      </c>
      <c r="G820" s="381"/>
    </row>
    <row r="821" spans="1:7" s="157" customFormat="1" ht="27.6" customHeight="1">
      <c r="A821" s="305" t="s">
        <v>4093</v>
      </c>
      <c r="B821" s="306" t="s">
        <v>1265</v>
      </c>
      <c r="C821" s="306" t="s">
        <v>4249</v>
      </c>
      <c r="D821" s="306" t="s">
        <v>2844</v>
      </c>
      <c r="E821" s="310">
        <v>45705</v>
      </c>
      <c r="F821" s="308">
        <v>1</v>
      </c>
      <c r="G821" s="381"/>
    </row>
    <row r="822" spans="1:7" s="157" customFormat="1" ht="27.6" customHeight="1">
      <c r="A822" s="305" t="s">
        <v>4094</v>
      </c>
      <c r="B822" s="306" t="s">
        <v>4133</v>
      </c>
      <c r="C822" s="306" t="s">
        <v>4250</v>
      </c>
      <c r="D822" s="306" t="s">
        <v>2650</v>
      </c>
      <c r="E822" s="310">
        <v>45710</v>
      </c>
      <c r="F822" s="308">
        <v>1</v>
      </c>
      <c r="G822" s="381"/>
    </row>
    <row r="823" spans="1:7" s="157" customFormat="1" ht="27.6" customHeight="1">
      <c r="A823" s="305" t="s">
        <v>4095</v>
      </c>
      <c r="B823" s="306" t="s">
        <v>1546</v>
      </c>
      <c r="C823" s="306" t="s">
        <v>4251</v>
      </c>
      <c r="D823" s="306" t="s">
        <v>2650</v>
      </c>
      <c r="E823" s="310">
        <v>45691</v>
      </c>
      <c r="F823" s="308">
        <v>1</v>
      </c>
      <c r="G823" s="381"/>
    </row>
    <row r="824" spans="1:7" s="157" customFormat="1" ht="27.6" customHeight="1">
      <c r="A824" s="305" t="s">
        <v>4096</v>
      </c>
      <c r="B824" s="306" t="s">
        <v>3660</v>
      </c>
      <c r="C824" s="306" t="s">
        <v>4252</v>
      </c>
      <c r="D824" s="306" t="s">
        <v>2844</v>
      </c>
      <c r="E824" s="310">
        <v>45697</v>
      </c>
      <c r="F824" s="308">
        <v>1</v>
      </c>
      <c r="G824" s="381"/>
    </row>
    <row r="825" spans="1:7" s="157" customFormat="1" ht="27.6" customHeight="1">
      <c r="A825" s="305" t="s">
        <v>4097</v>
      </c>
      <c r="B825" s="306" t="s">
        <v>3660</v>
      </c>
      <c r="C825" s="306" t="s">
        <v>4252</v>
      </c>
      <c r="D825" s="306" t="s">
        <v>454</v>
      </c>
      <c r="E825" s="310">
        <v>45697</v>
      </c>
      <c r="F825" s="308">
        <v>2</v>
      </c>
      <c r="G825" s="381"/>
    </row>
    <row r="826" spans="1:7" s="157" customFormat="1" ht="27.6" customHeight="1">
      <c r="A826" s="305" t="s">
        <v>4098</v>
      </c>
      <c r="B826" s="306" t="s">
        <v>4150</v>
      </c>
      <c r="C826" s="306" t="s">
        <v>4253</v>
      </c>
      <c r="D826" s="306" t="s">
        <v>2844</v>
      </c>
      <c r="E826" s="310">
        <v>45707</v>
      </c>
      <c r="F826" s="308">
        <v>1</v>
      </c>
      <c r="G826" s="381"/>
    </row>
    <row r="827" spans="1:7" s="157" customFormat="1" ht="27.6" customHeight="1">
      <c r="A827" s="305" t="s">
        <v>4099</v>
      </c>
      <c r="B827" s="306" t="s">
        <v>4136</v>
      </c>
      <c r="C827" s="306" t="s">
        <v>4254</v>
      </c>
      <c r="D827" s="306" t="s">
        <v>2844</v>
      </c>
      <c r="E827" s="310">
        <v>45701</v>
      </c>
      <c r="F827" s="308">
        <v>1</v>
      </c>
      <c r="G827" s="381"/>
    </row>
    <row r="828" spans="1:7" s="157" customFormat="1" ht="27.6" customHeight="1">
      <c r="A828" s="305" t="s">
        <v>4100</v>
      </c>
      <c r="B828" s="306" t="s">
        <v>4151</v>
      </c>
      <c r="C828" s="306" t="s">
        <v>4232</v>
      </c>
      <c r="D828" s="306" t="s">
        <v>454</v>
      </c>
      <c r="E828" s="310">
        <v>45732</v>
      </c>
      <c r="F828" s="308">
        <v>2</v>
      </c>
      <c r="G828" s="381"/>
    </row>
    <row r="829" spans="1:7" s="157" customFormat="1" ht="27.6" customHeight="1">
      <c r="A829" s="305" t="s">
        <v>4101</v>
      </c>
      <c r="B829" s="306" t="s">
        <v>3021</v>
      </c>
      <c r="C829" s="306" t="s">
        <v>4255</v>
      </c>
      <c r="D829" s="306" t="s">
        <v>2844</v>
      </c>
      <c r="E829" s="310">
        <v>45706</v>
      </c>
      <c r="F829" s="308">
        <v>1</v>
      </c>
      <c r="G829" s="381"/>
    </row>
    <row r="830" spans="1:7" s="157" customFormat="1" ht="27.6" customHeight="1">
      <c r="A830" s="305" t="s">
        <v>4102</v>
      </c>
      <c r="B830" s="306" t="s">
        <v>4152</v>
      </c>
      <c r="C830" s="306" t="s">
        <v>4256</v>
      </c>
      <c r="D830" s="306" t="s">
        <v>2650</v>
      </c>
      <c r="E830" s="310">
        <v>45708</v>
      </c>
      <c r="F830" s="308">
        <v>1</v>
      </c>
      <c r="G830" s="381"/>
    </row>
    <row r="831" spans="1:7" s="157" customFormat="1" ht="27.6" customHeight="1">
      <c r="A831" s="305" t="s">
        <v>4103</v>
      </c>
      <c r="B831" s="306" t="s">
        <v>1174</v>
      </c>
      <c r="C831" s="306" t="s">
        <v>4257</v>
      </c>
      <c r="D831" s="306" t="s">
        <v>2844</v>
      </c>
      <c r="E831" s="310">
        <v>45720</v>
      </c>
      <c r="F831" s="308">
        <v>1</v>
      </c>
      <c r="G831" s="381"/>
    </row>
    <row r="832" spans="1:7" s="157" customFormat="1" ht="27.6" customHeight="1">
      <c r="A832" s="305" t="s">
        <v>4104</v>
      </c>
      <c r="B832" s="306" t="s">
        <v>4141</v>
      </c>
      <c r="C832" s="306" t="s">
        <v>4258</v>
      </c>
      <c r="D832" s="306" t="s">
        <v>2844</v>
      </c>
      <c r="E832" s="310">
        <v>45716</v>
      </c>
      <c r="F832" s="308">
        <v>1</v>
      </c>
      <c r="G832" s="381"/>
    </row>
    <row r="833" spans="1:9" s="157" customFormat="1" ht="27.6" customHeight="1">
      <c r="A833" s="305" t="s">
        <v>4105</v>
      </c>
      <c r="B833" s="306" t="s">
        <v>1571</v>
      </c>
      <c r="C833" s="306" t="s">
        <v>4259</v>
      </c>
      <c r="D833" s="306" t="s">
        <v>454</v>
      </c>
      <c r="E833" s="310">
        <v>45717</v>
      </c>
      <c r="F833" s="308">
        <v>1</v>
      </c>
      <c r="G833" s="381"/>
    </row>
    <row r="834" spans="1:9" s="157" customFormat="1" ht="57" customHeight="1">
      <c r="A834" s="305" t="s">
        <v>4106</v>
      </c>
      <c r="B834" s="306" t="s">
        <v>4134</v>
      </c>
      <c r="C834" s="306" t="s">
        <v>4260</v>
      </c>
      <c r="D834" s="306" t="s">
        <v>2844</v>
      </c>
      <c r="E834" s="310">
        <v>45737</v>
      </c>
      <c r="F834" s="308">
        <v>1</v>
      </c>
      <c r="G834" s="381"/>
    </row>
    <row r="835" spans="1:9" s="157" customFormat="1" ht="27.6" customHeight="1">
      <c r="A835" s="305" t="s">
        <v>4107</v>
      </c>
      <c r="B835" s="306" t="s">
        <v>1654</v>
      </c>
      <c r="C835" s="306" t="s">
        <v>4261</v>
      </c>
      <c r="D835" s="306" t="s">
        <v>2844</v>
      </c>
      <c r="E835" s="310">
        <v>45737</v>
      </c>
      <c r="F835" s="308">
        <v>1</v>
      </c>
      <c r="G835" s="381"/>
    </row>
    <row r="836" spans="1:9" s="157" customFormat="1" ht="27.6" customHeight="1">
      <c r="A836" s="305" t="s">
        <v>4108</v>
      </c>
      <c r="B836" s="306" t="s">
        <v>4153</v>
      </c>
      <c r="C836" s="306" t="s">
        <v>4262</v>
      </c>
      <c r="D836" s="306" t="s">
        <v>2844</v>
      </c>
      <c r="E836" s="310">
        <v>45742</v>
      </c>
      <c r="F836" s="308">
        <v>1</v>
      </c>
      <c r="G836" s="381"/>
    </row>
    <row r="837" spans="1:9" s="157" customFormat="1" ht="27.6" customHeight="1">
      <c r="A837" s="305" t="s">
        <v>4109</v>
      </c>
      <c r="B837" s="306" t="s">
        <v>4154</v>
      </c>
      <c r="C837" s="306" t="s">
        <v>4263</v>
      </c>
      <c r="D837" s="306" t="s">
        <v>2844</v>
      </c>
      <c r="E837" s="310">
        <v>45756</v>
      </c>
      <c r="F837" s="308">
        <v>1</v>
      </c>
      <c r="G837" s="381"/>
    </row>
    <row r="838" spans="1:9" s="157" customFormat="1" ht="27.6" customHeight="1">
      <c r="A838" s="305" t="s">
        <v>4110</v>
      </c>
      <c r="B838" s="306" t="s">
        <v>4154</v>
      </c>
      <c r="C838" s="306" t="s">
        <v>4264</v>
      </c>
      <c r="D838" s="306" t="s">
        <v>2844</v>
      </c>
      <c r="E838" s="310">
        <v>45791</v>
      </c>
      <c r="F838" s="308">
        <v>1</v>
      </c>
      <c r="G838" s="381"/>
    </row>
    <row r="839" spans="1:9" s="157" customFormat="1" ht="27.6" customHeight="1">
      <c r="A839" s="305" t="s">
        <v>4111</v>
      </c>
      <c r="B839" s="306" t="s">
        <v>4154</v>
      </c>
      <c r="C839" s="306" t="s">
        <v>4265</v>
      </c>
      <c r="D839" s="306" t="s">
        <v>2844</v>
      </c>
      <c r="E839" s="310">
        <v>45819</v>
      </c>
      <c r="F839" s="308">
        <v>1</v>
      </c>
      <c r="G839" s="381"/>
    </row>
    <row r="840" spans="1:9" s="157" customFormat="1" ht="27.6" customHeight="1">
      <c r="A840" s="305" t="s">
        <v>4112</v>
      </c>
      <c r="B840" s="306" t="s">
        <v>4154</v>
      </c>
      <c r="C840" s="306" t="s">
        <v>4266</v>
      </c>
      <c r="D840" s="306" t="s">
        <v>2844</v>
      </c>
      <c r="E840" s="310">
        <v>45847</v>
      </c>
      <c r="F840" s="308">
        <v>1</v>
      </c>
      <c r="G840" s="381"/>
    </row>
    <row r="841" spans="1:9" s="157" customFormat="1" ht="27.6" customHeight="1">
      <c r="A841" s="305" t="s">
        <v>4113</v>
      </c>
      <c r="B841" s="306" t="s">
        <v>4154</v>
      </c>
      <c r="C841" s="306" t="s">
        <v>4267</v>
      </c>
      <c r="D841" s="306" t="s">
        <v>2844</v>
      </c>
      <c r="E841" s="310">
        <v>45882</v>
      </c>
      <c r="F841" s="308">
        <v>1</v>
      </c>
      <c r="G841" s="381"/>
    </row>
    <row r="842" spans="1:9" s="157" customFormat="1" ht="27.6" hidden="1" customHeight="1">
      <c r="A842" s="368" t="s">
        <v>4114</v>
      </c>
      <c r="B842" s="368" t="s">
        <v>4154</v>
      </c>
      <c r="C842" s="368" t="s">
        <v>4268</v>
      </c>
      <c r="D842" s="368" t="s">
        <v>2844</v>
      </c>
      <c r="E842" s="372" t="s">
        <v>4473</v>
      </c>
      <c r="F842" s="370">
        <v>1</v>
      </c>
      <c r="G842" s="381"/>
    </row>
    <row r="843" spans="1:9" s="157" customFormat="1" ht="27.6" hidden="1" customHeight="1">
      <c r="A843" s="368" t="s">
        <v>4115</v>
      </c>
      <c r="B843" s="368" t="s">
        <v>4154</v>
      </c>
      <c r="C843" s="368" t="s">
        <v>4269</v>
      </c>
      <c r="D843" s="368" t="s">
        <v>2844</v>
      </c>
      <c r="E843" s="372" t="s">
        <v>4474</v>
      </c>
      <c r="F843" s="370">
        <v>1</v>
      </c>
      <c r="G843" s="381"/>
    </row>
    <row r="844" spans="1:9" s="157" customFormat="1" ht="27.6" hidden="1" customHeight="1">
      <c r="A844" s="368" t="s">
        <v>4116</v>
      </c>
      <c r="B844" s="368" t="s">
        <v>4154</v>
      </c>
      <c r="C844" s="368" t="s">
        <v>4270</v>
      </c>
      <c r="D844" s="368" t="s">
        <v>2844</v>
      </c>
      <c r="E844" s="372" t="s">
        <v>4475</v>
      </c>
      <c r="F844" s="370">
        <v>1</v>
      </c>
      <c r="G844" s="381"/>
    </row>
    <row r="845" spans="1:9" s="157" customFormat="1" ht="27.6" hidden="1" customHeight="1">
      <c r="A845" s="368" t="s">
        <v>4117</v>
      </c>
      <c r="B845" s="368" t="s">
        <v>4154</v>
      </c>
      <c r="C845" s="368" t="s">
        <v>4271</v>
      </c>
      <c r="D845" s="368" t="s">
        <v>2844</v>
      </c>
      <c r="E845" s="372" t="s">
        <v>4476</v>
      </c>
      <c r="F845" s="370">
        <v>1</v>
      </c>
      <c r="G845" s="381"/>
    </row>
    <row r="846" spans="1:9" s="400" customFormat="1" ht="27.6" hidden="1" customHeight="1">
      <c r="A846" s="368" t="s">
        <v>4118</v>
      </c>
      <c r="B846" s="368" t="s">
        <v>4154</v>
      </c>
      <c r="C846" s="368" t="s">
        <v>4272</v>
      </c>
      <c r="D846" s="368" t="s">
        <v>2844</v>
      </c>
      <c r="E846" s="372" t="s">
        <v>4469</v>
      </c>
      <c r="F846" s="370">
        <v>1</v>
      </c>
      <c r="G846" s="381"/>
      <c r="I846" s="157"/>
    </row>
    <row r="847" spans="1:9" s="400" customFormat="1" ht="27.6" hidden="1" customHeight="1">
      <c r="A847" s="368" t="s">
        <v>4119</v>
      </c>
      <c r="B847" s="368" t="s">
        <v>4154</v>
      </c>
      <c r="C847" s="368" t="s">
        <v>4273</v>
      </c>
      <c r="D847" s="368" t="s">
        <v>2844</v>
      </c>
      <c r="E847" s="372" t="s">
        <v>4470</v>
      </c>
      <c r="F847" s="370">
        <v>1</v>
      </c>
      <c r="G847" s="381"/>
      <c r="I847" s="157"/>
    </row>
    <row r="848" spans="1:9" s="400" customFormat="1" ht="27.6" hidden="1" customHeight="1">
      <c r="A848" s="368" t="s">
        <v>4120</v>
      </c>
      <c r="B848" s="368" t="s">
        <v>4154</v>
      </c>
      <c r="C848" s="368" t="s">
        <v>4274</v>
      </c>
      <c r="D848" s="368" t="s">
        <v>2844</v>
      </c>
      <c r="E848" s="372" t="s">
        <v>4471</v>
      </c>
      <c r="F848" s="370">
        <v>1</v>
      </c>
      <c r="G848" s="381"/>
      <c r="I848" s="157"/>
    </row>
    <row r="849" spans="1:9" s="157" customFormat="1" ht="27.6" customHeight="1">
      <c r="A849" s="305" t="s">
        <v>4121</v>
      </c>
      <c r="B849" s="306" t="s">
        <v>4155</v>
      </c>
      <c r="C849" s="306" t="s">
        <v>4275</v>
      </c>
      <c r="D849" s="306" t="s">
        <v>2844</v>
      </c>
      <c r="E849" s="310">
        <v>45856</v>
      </c>
      <c r="F849" s="308">
        <v>3</v>
      </c>
      <c r="G849" s="381"/>
    </row>
    <row r="850" spans="1:9" s="157" customFormat="1" ht="27.6" customHeight="1">
      <c r="A850" s="305" t="s">
        <v>4122</v>
      </c>
      <c r="B850" s="306" t="s">
        <v>4156</v>
      </c>
      <c r="C850" s="306" t="s">
        <v>4275</v>
      </c>
      <c r="D850" s="306" t="s">
        <v>2844</v>
      </c>
      <c r="E850" s="310">
        <v>45857</v>
      </c>
      <c r="F850" s="308">
        <v>3</v>
      </c>
      <c r="G850" s="381"/>
    </row>
    <row r="851" spans="1:9" s="157" customFormat="1" ht="27.6" customHeight="1">
      <c r="A851" s="305" t="s">
        <v>4123</v>
      </c>
      <c r="B851" s="306" t="s">
        <v>4157</v>
      </c>
      <c r="C851" s="306" t="s">
        <v>4157</v>
      </c>
      <c r="D851" s="306" t="s">
        <v>2650</v>
      </c>
      <c r="E851" s="310">
        <v>45772</v>
      </c>
      <c r="F851" s="308">
        <v>1</v>
      </c>
      <c r="G851" s="381"/>
    </row>
    <row r="852" spans="1:9" s="157" customFormat="1" ht="27.6" customHeight="1">
      <c r="A852" s="305" t="s">
        <v>4124</v>
      </c>
      <c r="B852" s="306" t="s">
        <v>1189</v>
      </c>
      <c r="C852" s="306" t="s">
        <v>4276</v>
      </c>
      <c r="D852" s="306" t="s">
        <v>454</v>
      </c>
      <c r="E852" s="310">
        <v>45851</v>
      </c>
      <c r="F852" s="308">
        <v>3</v>
      </c>
      <c r="G852" s="381"/>
    </row>
    <row r="853" spans="1:9" ht="27.6" customHeight="1">
      <c r="A853" s="305" t="s">
        <v>4290</v>
      </c>
      <c r="B853" s="306" t="s">
        <v>3041</v>
      </c>
      <c r="C853" s="306" t="s">
        <v>4291</v>
      </c>
      <c r="D853" s="306" t="s">
        <v>2844</v>
      </c>
      <c r="E853" s="307">
        <v>45760</v>
      </c>
      <c r="F853" s="308">
        <v>2</v>
      </c>
    </row>
    <row r="854" spans="1:9" ht="27.6" customHeight="1">
      <c r="A854" s="305" t="s">
        <v>4306</v>
      </c>
      <c r="B854" s="306" t="s">
        <v>4148</v>
      </c>
      <c r="C854" s="306" t="s">
        <v>4193</v>
      </c>
      <c r="D854" s="306" t="s">
        <v>454</v>
      </c>
      <c r="E854" s="307">
        <v>45763</v>
      </c>
      <c r="F854" s="308">
        <v>1</v>
      </c>
    </row>
    <row r="855" spans="1:9" s="157" customFormat="1" ht="27.6" customHeight="1">
      <c r="A855" s="305" t="s">
        <v>4453</v>
      </c>
      <c r="B855" s="306" t="s">
        <v>1668</v>
      </c>
      <c r="C855" s="306" t="s">
        <v>4461</v>
      </c>
      <c r="D855" s="306" t="s">
        <v>2844</v>
      </c>
      <c r="E855" s="307">
        <v>45791</v>
      </c>
      <c r="F855" s="308">
        <v>1</v>
      </c>
      <c r="G855" s="381"/>
    </row>
    <row r="856" spans="1:9" s="157" customFormat="1" ht="27.6" hidden="1" customHeight="1">
      <c r="A856" s="368" t="s">
        <v>4454</v>
      </c>
      <c r="B856" s="368" t="s">
        <v>1668</v>
      </c>
      <c r="C856" s="368" t="s">
        <v>4462</v>
      </c>
      <c r="D856" s="368" t="s">
        <v>2844</v>
      </c>
      <c r="E856" s="369" t="s">
        <v>4477</v>
      </c>
      <c r="F856" s="370">
        <v>1</v>
      </c>
      <c r="G856" s="381"/>
    </row>
    <row r="857" spans="1:9" s="157" customFormat="1" ht="27.6" hidden="1" customHeight="1">
      <c r="A857" s="368" t="s">
        <v>4455</v>
      </c>
      <c r="B857" s="368" t="s">
        <v>1668</v>
      </c>
      <c r="C857" s="368" t="s">
        <v>4463</v>
      </c>
      <c r="D857" s="368" t="s">
        <v>2844</v>
      </c>
      <c r="E857" s="369" t="s">
        <v>4478</v>
      </c>
      <c r="F857" s="370">
        <v>1</v>
      </c>
      <c r="G857" s="381"/>
    </row>
    <row r="858" spans="1:9" s="157" customFormat="1" ht="27.6" customHeight="1">
      <c r="A858" s="305" t="s">
        <v>4456</v>
      </c>
      <c r="B858" s="306" t="s">
        <v>1668</v>
      </c>
      <c r="C858" s="306" t="s">
        <v>4464</v>
      </c>
      <c r="D858" s="306" t="s">
        <v>2844</v>
      </c>
      <c r="E858" s="307">
        <v>45822</v>
      </c>
      <c r="F858" s="308">
        <v>2</v>
      </c>
      <c r="G858" s="381"/>
    </row>
    <row r="859" spans="1:9" s="157" customFormat="1" ht="27.6" hidden="1" customHeight="1">
      <c r="A859" s="368" t="s">
        <v>4457</v>
      </c>
      <c r="B859" s="368" t="s">
        <v>1668</v>
      </c>
      <c r="C859" s="368" t="s">
        <v>4465</v>
      </c>
      <c r="D859" s="368" t="s">
        <v>2844</v>
      </c>
      <c r="E859" s="369" t="s">
        <v>4479</v>
      </c>
      <c r="F859" s="370">
        <v>2</v>
      </c>
      <c r="G859" s="381"/>
    </row>
    <row r="860" spans="1:9" s="400" customFormat="1" ht="27.6" hidden="1" customHeight="1">
      <c r="A860" s="368" t="s">
        <v>4458</v>
      </c>
      <c r="B860" s="368" t="s">
        <v>1668</v>
      </c>
      <c r="C860" s="368" t="s">
        <v>4466</v>
      </c>
      <c r="D860" s="368" t="s">
        <v>2844</v>
      </c>
      <c r="E860" s="369" t="s">
        <v>4472</v>
      </c>
      <c r="F860" s="370">
        <v>2</v>
      </c>
      <c r="G860" s="381"/>
      <c r="I860" s="157"/>
    </row>
    <row r="861" spans="1:9" s="157" customFormat="1" ht="27.6" customHeight="1">
      <c r="A861" s="305" t="s">
        <v>4459</v>
      </c>
      <c r="B861" s="306" t="s">
        <v>1546</v>
      </c>
      <c r="C861" s="306" t="s">
        <v>4467</v>
      </c>
      <c r="D861" s="306" t="s">
        <v>2650</v>
      </c>
      <c r="E861" s="307">
        <v>45767</v>
      </c>
      <c r="F861" s="308">
        <v>1</v>
      </c>
      <c r="G861" s="381"/>
    </row>
    <row r="862" spans="1:9" s="157" customFormat="1" ht="27.6" customHeight="1">
      <c r="A862" s="305" t="s">
        <v>4460</v>
      </c>
      <c r="B862" s="306" t="s">
        <v>1546</v>
      </c>
      <c r="C862" s="306" t="s">
        <v>4468</v>
      </c>
      <c r="D862" s="306" t="s">
        <v>2650</v>
      </c>
      <c r="E862" s="307">
        <v>45808</v>
      </c>
      <c r="F862" s="308">
        <v>2</v>
      </c>
      <c r="G862" s="381"/>
    </row>
  </sheetData>
  <sheetProtection algorithmName="SHA-512" hashValue="/yeSAHUq1sD/7hSzAgW1Gs8SYZw/P1xRA0oGw0M/J3WIRAbj9/WBKUgV2CSLHysLD1C4G3Y48ZHleiI6WXJADA==" saltValue="MNGilx+1y5/S7ImGWuIZYw==" spinCount="100000" sheet="1" autoFilter="0"/>
  <autoFilter ref="A2:F862" xr:uid="{7A64B7F3-370C-4777-BA4A-B5D2C059C0CA}"/>
  <phoneticPr fontId="2"/>
  <conditionalFormatting sqref="A1:A1048576">
    <cfRule type="duplicateValues" dxfId="1" priority="1"/>
    <cfRule type="duplicateValues" dxfId="0" priority="2"/>
  </conditionalFormatting>
  <pageMargins left="0.25" right="0.25" top="0.75" bottom="0.75" header="0.3" footer="0.3"/>
  <pageSetup paperSize="9" scale="50" fitToHeight="0" orientation="portrait" horizontalDpi="4294967293" verticalDpi="0" r:id="rId1"/>
  <rowBreaks count="11" manualBreakCount="11">
    <brk id="55" max="7" man="1"/>
    <brk id="110" max="7" man="1"/>
    <brk id="165" max="7" man="1"/>
    <brk id="220" max="7" man="1"/>
    <brk id="275" max="7" man="1"/>
    <brk id="330" max="7" man="1"/>
    <brk id="385" max="7" man="1"/>
    <brk id="440" max="7" man="1"/>
    <brk id="495" max="7" man="1"/>
    <brk id="552" max="7" man="1"/>
    <brk id="608"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C96CE-1DC5-492A-A5E4-974E6CA1BE43}">
  <sheetPr>
    <tabColor rgb="FFFF0000"/>
    <pageSetUpPr fitToPage="1"/>
  </sheetPr>
  <dimension ref="B1:I122"/>
  <sheetViews>
    <sheetView view="pageBreakPreview" zoomScale="80" zoomScaleNormal="75" zoomScaleSheetLayoutView="80" workbookViewId="0">
      <selection activeCell="D1" sqref="D1"/>
    </sheetView>
  </sheetViews>
  <sheetFormatPr defaultColWidth="8.75" defaultRowHeight="19.899999999999999" customHeight="1"/>
  <cols>
    <col min="1" max="1" width="2.5" style="54" customWidth="1"/>
    <col min="2" max="2" width="5.375" style="54" hidden="1" customWidth="1"/>
    <col min="3" max="3" width="5.375" style="51" customWidth="1"/>
    <col min="4" max="4" width="11.625" style="54" customWidth="1"/>
    <col min="5" max="5" width="12.375" style="53" customWidth="1"/>
    <col min="6" max="6" width="22.5" style="53" customWidth="1"/>
    <col min="7" max="7" width="47.75" style="54" customWidth="1"/>
    <col min="8" max="8" width="16" style="146" customWidth="1"/>
    <col min="9" max="9" width="10.875" style="55" customWidth="1"/>
    <col min="10" max="10" width="3.875" style="54" customWidth="1"/>
    <col min="11" max="16384" width="8.75" style="54"/>
  </cols>
  <sheetData>
    <row r="1" spans="2:9" s="47" customFormat="1" ht="21" customHeight="1">
      <c r="C1" s="46"/>
      <c r="D1" s="47" t="str">
        <f>単位登録シート!D1</f>
        <v>外来がん治療認定薬剤師認定申請</v>
      </c>
      <c r="E1" s="48"/>
      <c r="F1" s="48"/>
      <c r="H1" s="144" t="str">
        <f>単位登録シート!H1</f>
        <v>合計単位数</v>
      </c>
      <c r="I1" s="16">
        <f>単位登録シート!I1</f>
        <v>0</v>
      </c>
    </row>
    <row r="2" spans="2:9" s="47" customFormat="1" ht="21" customHeight="1">
      <c r="C2" s="46"/>
      <c r="D2" s="47" t="str">
        <f>単位登録シート!D2</f>
        <v>様式 1：講習会（研修会）の参加履修証明</v>
      </c>
      <c r="E2" s="48"/>
      <c r="F2" s="48"/>
      <c r="H2" s="144" t="str">
        <f>単位登録シート!H2</f>
        <v>うち、必須単位数</v>
      </c>
      <c r="I2" s="16">
        <f>単位登録シート!I2</f>
        <v>0</v>
      </c>
    </row>
    <row r="3" spans="2:9" s="47" customFormat="1" ht="19.899999999999999" customHeight="1">
      <c r="C3" s="46"/>
      <c r="F3" s="177" t="str">
        <f>単位登録シート!F3</f>
        <v>会員番号：</v>
      </c>
      <c r="G3" s="50">
        <f>単位登録シート!G3</f>
        <v>0</v>
      </c>
      <c r="H3" s="145"/>
      <c r="I3" s="49"/>
    </row>
    <row r="4" spans="2:9" s="47" customFormat="1" ht="19.899999999999999" customHeight="1">
      <c r="C4" s="46"/>
      <c r="F4" s="177" t="str">
        <f>単位登録シート!F4</f>
        <v>申請者氏名：</v>
      </c>
      <c r="G4" s="50">
        <f>単位登録シート!G4</f>
        <v>0</v>
      </c>
      <c r="H4" s="145"/>
      <c r="I4" s="49"/>
    </row>
    <row r="5" spans="2:9" s="47" customFormat="1" ht="19.899999999999999" customHeight="1">
      <c r="C5" s="46"/>
      <c r="F5" s="177" t="str">
        <f>単位登録シート!F5</f>
        <v>所属施設名：</v>
      </c>
      <c r="G5" s="50">
        <f>単位登録シート!G5</f>
        <v>0</v>
      </c>
      <c r="H5" s="145"/>
      <c r="I5" s="49"/>
    </row>
    <row r="6" spans="2:9" s="47" customFormat="1" ht="19.899999999999999" customHeight="1">
      <c r="C6" s="46"/>
      <c r="D6" s="52" t="s">
        <v>1054</v>
      </c>
      <c r="E6" s="48"/>
      <c r="F6" s="48"/>
      <c r="G6" s="48"/>
      <c r="H6" s="145"/>
      <c r="I6" s="49"/>
    </row>
    <row r="7" spans="2:9" ht="19.899999999999999" customHeight="1">
      <c r="D7" s="52" t="s">
        <v>1766</v>
      </c>
    </row>
    <row r="8" spans="2:9" s="56" customFormat="1" ht="19.899999999999999" customHeight="1">
      <c r="B8" s="156" t="s">
        <v>1769</v>
      </c>
      <c r="C8" s="57" t="s">
        <v>422</v>
      </c>
      <c r="D8" s="57" t="s">
        <v>234</v>
      </c>
      <c r="E8" s="58" t="s">
        <v>397</v>
      </c>
      <c r="F8" s="174" t="s">
        <v>233</v>
      </c>
      <c r="G8" s="57" t="s">
        <v>398</v>
      </c>
      <c r="H8" s="147" t="s">
        <v>384</v>
      </c>
      <c r="I8" s="57"/>
    </row>
    <row r="9" spans="2:9" s="149" customFormat="1" ht="23.45" customHeight="1">
      <c r="B9" s="150">
        <v>1</v>
      </c>
      <c r="C9" s="152">
        <f>IF(IFERROR(VLOOKUP(B9,単位登録シート!$B$1:$I$148,2,FALSE),"")=0,"",IFERROR(VLOOKUP(B9,単位登録シート!$B$1:$I$148,2,FALSE),""))</f>
        <v>1</v>
      </c>
      <c r="D9" s="59">
        <f>IFERROR(VLOOKUP(B9,単位登録シート!$B$1:$I$148,3,FALSE),"")</f>
        <v>0</v>
      </c>
      <c r="E9" s="151" t="str">
        <f>IF(IFERROR(VLOOKUP(B9,単位登録シート!$B$1:$I$148,4,FALSE),"")=0,"",IFERROR(VLOOKUP(B9,単位登録シート!$B$1:$I$148,4,FALSE),""))</f>
        <v/>
      </c>
      <c r="F9" s="59" t="str">
        <f>IF(IFERROR(VLOOKUP(B9,単位登録シート!$B$1:$I$148,5,FALSE),"")=0,"",IFERROR(VLOOKUP(B9,単位登録シート!$B$1:$I$148,5,FALSE),""))</f>
        <v/>
      </c>
      <c r="G9" s="59" t="str">
        <f>IF(IFERROR(VLOOKUP(B9,単位登録シート!$B$1:$I$148,6,FALSE),"")=0,"",IFERROR(VLOOKUP(B9,単位登録シート!$B$1:$I$148,6,FALSE),""))</f>
        <v/>
      </c>
      <c r="H9" s="148" t="str">
        <f>IF(IFERROR(VLOOKUP(B9,単位登録シート!$B$1:$I$148,7,FALSE),"")=0,"",IFERROR(VLOOKUP(B9,単位登録シート!$B$1:$I$148,7,FALSE),""))</f>
        <v/>
      </c>
      <c r="I9" s="152" t="str">
        <f>IF(IFERROR(VLOOKUP(B9,単位登録シート!$B$1:$I$148,8,FALSE),"")=0,"",IFERROR(VLOOKUP(B9,単位登録シート!$B$1:$I$148,8,FALSE),""))</f>
        <v/>
      </c>
    </row>
    <row r="10" spans="2:9" s="149" customFormat="1" ht="23.45" customHeight="1">
      <c r="B10" s="150">
        <v>2</v>
      </c>
      <c r="C10" s="152" t="str">
        <f>IF(IFERROR(VLOOKUP(B10,単位登録シート!$B$1:$I$148,2,FALSE),"")=0,"",IFERROR(VLOOKUP(B10,単位登録シート!$B$1:$I$148,2,FALSE),""))</f>
        <v/>
      </c>
      <c r="D10" s="59" t="str">
        <f>IFERROR(VLOOKUP(B10,単位登録シート!$B$1:$I$148,3,FALSE),"")</f>
        <v>　</v>
      </c>
      <c r="E10" s="151" t="str">
        <f>IF(IFERROR(VLOOKUP(B10,単位登録シート!$B$1:$I$148,4,FALSE),"")=0,"",IFERROR(VLOOKUP(B10,単位登録シート!$B$1:$I$148,4,FALSE),""))</f>
        <v xml:space="preserve"> </v>
      </c>
      <c r="F10" s="59" t="str">
        <f>IF(IFERROR(VLOOKUP(B10,単位登録シート!$B$1:$I$148,5,FALSE),"")=0,"",IFERROR(VLOOKUP(B10,単位登録シート!$B$1:$I$148,5,FALSE),""))</f>
        <v/>
      </c>
      <c r="G10" s="59" t="str">
        <f>IF(IFERROR(VLOOKUP(B10,単位登録シート!$B$1:$I$148,6,FALSE),"")=0,"",IFERROR(VLOOKUP(B10,単位登録シート!$B$1:$I$148,6,FALSE),""))</f>
        <v/>
      </c>
      <c r="H10" s="148" t="str">
        <f>IF(IFERROR(VLOOKUP(B10,単位登録シート!$B$1:$I$148,7,FALSE),"")=0,"",IFERROR(VLOOKUP(B10,単位登録シート!$B$1:$I$148,7,FALSE),""))</f>
        <v/>
      </c>
      <c r="I10" s="152" t="str">
        <f>IF(IFERROR(VLOOKUP(B10,単位登録シート!$B$1:$I$148,8,FALSE),"")=0,"",IFERROR(VLOOKUP(B10,単位登録シート!$B$1:$I$148,8,FALSE),""))</f>
        <v/>
      </c>
    </row>
    <row r="11" spans="2:9" s="149" customFormat="1" ht="23.45" customHeight="1">
      <c r="B11" s="150">
        <v>3</v>
      </c>
      <c r="C11" s="152" t="str">
        <f>IF(IFERROR(VLOOKUP(B11,単位登録シート!$B$1:$I$148,2,FALSE),"")=0,"",IFERROR(VLOOKUP(B11,単位登録シート!$B$1:$I$148,2,FALSE),""))</f>
        <v/>
      </c>
      <c r="D11" s="59" t="str">
        <f>IFERROR(VLOOKUP(B11,単位登録シート!$B$1:$I$148,3,FALSE),"")</f>
        <v>　</v>
      </c>
      <c r="E11" s="151" t="str">
        <f>IF(IFERROR(VLOOKUP(B11,単位登録シート!$B$1:$I$148,4,FALSE),"")=0,"",IFERROR(VLOOKUP(B11,単位登録シート!$B$1:$I$148,4,FALSE),""))</f>
        <v xml:space="preserve"> </v>
      </c>
      <c r="F11" s="59" t="str">
        <f>IF(IFERROR(VLOOKUP(B11,単位登録シート!$B$1:$I$148,5,FALSE),"")=0,"",IFERROR(VLOOKUP(B11,単位登録シート!$B$1:$I$148,5,FALSE),""))</f>
        <v/>
      </c>
      <c r="G11" s="59" t="str">
        <f>IF(IFERROR(VLOOKUP(B11,単位登録シート!$B$1:$I$148,6,FALSE),"")=0,"",IFERROR(VLOOKUP(B11,単位登録シート!$B$1:$I$148,6,FALSE),""))</f>
        <v/>
      </c>
      <c r="H11" s="148" t="str">
        <f>IF(IFERROR(VLOOKUP(B11,単位登録シート!$B$1:$I$148,7,FALSE),"")=0,"",IFERROR(VLOOKUP(B11,単位登録シート!$B$1:$I$148,7,FALSE),""))</f>
        <v/>
      </c>
      <c r="I11" s="152" t="str">
        <f>IF(IFERROR(VLOOKUP(B11,単位登録シート!$B$1:$I$148,8,FALSE),"")=0,"",IFERROR(VLOOKUP(B11,単位登録シート!$B$1:$I$148,8,FALSE),""))</f>
        <v/>
      </c>
    </row>
    <row r="12" spans="2:9" s="149" customFormat="1" ht="23.45" customHeight="1">
      <c r="B12" s="150">
        <v>4</v>
      </c>
      <c r="C12" s="152" t="str">
        <f>IF(IFERROR(VLOOKUP(B12,単位登録シート!$B$1:$I$148,2,FALSE),"")=0,"",IFERROR(VLOOKUP(B12,単位登録シート!$B$1:$I$148,2,FALSE),""))</f>
        <v/>
      </c>
      <c r="D12" s="59" t="str">
        <f>IFERROR(VLOOKUP(B12,単位登録シート!$B$1:$I$148,3,FALSE),"")</f>
        <v>　</v>
      </c>
      <c r="E12" s="151" t="str">
        <f>IF(IFERROR(VLOOKUP(B12,単位登録シート!$B$1:$I$148,4,FALSE),"")=0,"",IFERROR(VLOOKUP(B12,単位登録シート!$B$1:$I$148,4,FALSE),""))</f>
        <v/>
      </c>
      <c r="F12" s="59" t="str">
        <f>IF(IFERROR(VLOOKUP(B12,単位登録シート!$B$1:$I$148,5,FALSE),"")=0,"",IFERROR(VLOOKUP(B12,単位登録シート!$B$1:$I$148,5,FALSE),""))</f>
        <v/>
      </c>
      <c r="G12" s="59" t="str">
        <f>IF(IFERROR(VLOOKUP(B12,単位登録シート!$B$1:$I$148,6,FALSE),"")=0,"",IFERROR(VLOOKUP(B12,単位登録シート!$B$1:$I$148,6,FALSE),""))</f>
        <v/>
      </c>
      <c r="H12" s="148" t="str">
        <f>IF(IFERROR(VLOOKUP(B12,単位登録シート!$B$1:$I$148,7,FALSE),"")=0,"",IFERROR(VLOOKUP(B12,単位登録シート!$B$1:$I$148,7,FALSE),""))</f>
        <v/>
      </c>
      <c r="I12" s="152" t="str">
        <f>IF(IFERROR(VLOOKUP(B12,単位登録シート!$B$1:$I$148,8,FALSE),"")=0,"",IFERROR(VLOOKUP(B12,単位登録シート!$B$1:$I$148,8,FALSE),""))</f>
        <v/>
      </c>
    </row>
    <row r="13" spans="2:9" s="149" customFormat="1" ht="23.45" customHeight="1">
      <c r="B13" s="150">
        <v>5</v>
      </c>
      <c r="C13" s="152" t="str">
        <f>IF(IFERROR(VLOOKUP(B13,単位登録シート!$B$1:$I$148,2,FALSE),"")=0,"",IFERROR(VLOOKUP(B13,単位登録シート!$B$1:$I$148,2,FALSE),""))</f>
        <v/>
      </c>
      <c r="D13" s="59" t="str">
        <f>IFERROR(VLOOKUP(B13,単位登録シート!$B$1:$I$148,3,FALSE),"")</f>
        <v xml:space="preserve"> </v>
      </c>
      <c r="E13" s="151" t="str">
        <f>IF(IFERROR(VLOOKUP(B13,単位登録シート!$B$1:$I$148,4,FALSE),"")=0,"",IFERROR(VLOOKUP(B13,単位登録シート!$B$1:$I$148,4,FALSE),""))</f>
        <v/>
      </c>
      <c r="F13" s="59" t="str">
        <f>IF(IFERROR(VLOOKUP(B13,単位登録シート!$B$1:$I$148,5,FALSE),"")=0,"",IFERROR(VLOOKUP(B13,単位登録シート!$B$1:$I$148,5,FALSE),""))</f>
        <v/>
      </c>
      <c r="G13" s="59" t="str">
        <f>IF(IFERROR(VLOOKUP(B13,単位登録シート!$B$1:$I$148,6,FALSE),"")=0,"",IFERROR(VLOOKUP(B13,単位登録シート!$B$1:$I$148,6,FALSE),""))</f>
        <v/>
      </c>
      <c r="H13" s="148" t="str">
        <f>IF(IFERROR(VLOOKUP(B13,単位登録シート!$B$1:$I$148,7,FALSE),"")=0,"",IFERROR(VLOOKUP(B13,単位登録シート!$B$1:$I$148,7,FALSE),""))</f>
        <v/>
      </c>
      <c r="I13" s="152" t="str">
        <f>IF(IFERROR(VLOOKUP(B13,単位登録シート!$B$1:$I$148,8,FALSE),"")=0,"",IFERROR(VLOOKUP(B13,単位登録シート!$B$1:$I$148,8,FALSE),""))</f>
        <v/>
      </c>
    </row>
    <row r="14" spans="2:9" s="149" customFormat="1" ht="23.45" customHeight="1">
      <c r="B14" s="150">
        <v>6</v>
      </c>
      <c r="C14" s="152" t="str">
        <f>IF(IFERROR(VLOOKUP(B14,単位登録シート!$B$1:$I$148,2,FALSE),"")=0,"",IFERROR(VLOOKUP(B14,単位登録シート!$B$1:$I$148,2,FALSE),""))</f>
        <v/>
      </c>
      <c r="D14" s="59" t="str">
        <f>IFERROR(VLOOKUP(B14,単位登録シート!$B$1:$I$148,3,FALSE),"")</f>
        <v xml:space="preserve"> </v>
      </c>
      <c r="E14" s="151" t="str">
        <f>IF(IFERROR(VLOOKUP(B14,単位登録シート!$B$1:$I$148,4,FALSE),"")=0,"",IFERROR(VLOOKUP(B14,単位登録シート!$B$1:$I$148,4,FALSE),""))</f>
        <v/>
      </c>
      <c r="F14" s="59" t="str">
        <f>IF(IFERROR(VLOOKUP(B14,単位登録シート!$B$1:$I$148,5,FALSE),"")=0,"",IFERROR(VLOOKUP(B14,単位登録シート!$B$1:$I$148,5,FALSE),""))</f>
        <v/>
      </c>
      <c r="G14" s="59" t="str">
        <f>IF(IFERROR(VLOOKUP(B14,単位登録シート!$B$1:$I$148,6,FALSE),"")=0,"",IFERROR(VLOOKUP(B14,単位登録シート!$B$1:$I$148,6,FALSE),""))</f>
        <v/>
      </c>
      <c r="H14" s="148" t="str">
        <f>IF(IFERROR(VLOOKUP(B14,単位登録シート!$B$1:$I$148,7,FALSE),"")=0,"",IFERROR(VLOOKUP(B14,単位登録シート!$B$1:$I$148,7,FALSE),""))</f>
        <v/>
      </c>
      <c r="I14" s="152" t="str">
        <f>IF(IFERROR(VLOOKUP(B14,単位登録シート!$B$1:$I$148,8,FALSE),"")=0,"",IFERROR(VLOOKUP(B14,単位登録シート!$B$1:$I$148,8,FALSE),""))</f>
        <v/>
      </c>
    </row>
    <row r="15" spans="2:9" s="149" customFormat="1" ht="23.45" customHeight="1">
      <c r="B15" s="150">
        <v>7</v>
      </c>
      <c r="C15" s="152" t="str">
        <f>IF(IFERROR(VLOOKUP(B15,単位登録シート!$B$1:$I$148,2,FALSE),"")=0,"",IFERROR(VLOOKUP(B15,単位登録シート!$B$1:$I$148,2,FALSE),""))</f>
        <v/>
      </c>
      <c r="D15" s="59" t="str">
        <f>IFERROR(VLOOKUP(B15,単位登録シート!$B$1:$I$148,3,FALSE),"")</f>
        <v xml:space="preserve"> </v>
      </c>
      <c r="E15" s="151" t="str">
        <f>IF(IFERROR(VLOOKUP(B15,単位登録シート!$B$1:$I$148,4,FALSE),"")=0,"",IFERROR(VLOOKUP(B15,単位登録シート!$B$1:$I$148,4,FALSE),""))</f>
        <v/>
      </c>
      <c r="F15" s="59" t="str">
        <f>IF(IFERROR(VLOOKUP(B15,単位登録シート!$B$1:$I$148,5,FALSE),"")=0,"",IFERROR(VLOOKUP(B15,単位登録シート!$B$1:$I$148,5,FALSE),""))</f>
        <v/>
      </c>
      <c r="G15" s="59" t="str">
        <f>IF(IFERROR(VLOOKUP(B15,単位登録シート!$B$1:$I$148,6,FALSE),"")=0,"",IFERROR(VLOOKUP(B15,単位登録シート!$B$1:$I$148,6,FALSE),""))</f>
        <v/>
      </c>
      <c r="H15" s="148" t="str">
        <f>IF(IFERROR(VLOOKUP(B15,単位登録シート!$B$1:$I$148,7,FALSE),"")=0,"",IFERROR(VLOOKUP(B15,単位登録シート!$B$1:$I$148,7,FALSE),""))</f>
        <v/>
      </c>
      <c r="I15" s="152" t="str">
        <f>IF(IFERROR(VLOOKUP(B15,単位登録シート!$B$1:$I$148,8,FALSE),"")=0,"",IFERROR(VLOOKUP(B15,単位登録シート!$B$1:$I$148,8,FALSE),""))</f>
        <v/>
      </c>
    </row>
    <row r="16" spans="2:9" s="149" customFormat="1" ht="23.45" customHeight="1">
      <c r="B16" s="150">
        <v>8</v>
      </c>
      <c r="C16" s="152" t="str">
        <f>IF(IFERROR(VLOOKUP(B16,単位登録シート!$B$1:$I$148,2,FALSE),"")=0,"",IFERROR(VLOOKUP(B16,単位登録シート!$B$1:$I$148,2,FALSE),""))</f>
        <v/>
      </c>
      <c r="D16" s="59" t="str">
        <f>IFERROR(VLOOKUP(B16,単位登録シート!$B$1:$I$148,3,FALSE),"")</f>
        <v>　</v>
      </c>
      <c r="E16" s="151" t="str">
        <f>IF(IFERROR(VLOOKUP(B16,単位登録シート!$B$1:$I$148,4,FALSE),"")=0,"",IFERROR(VLOOKUP(B16,単位登録シート!$B$1:$I$148,4,FALSE),""))</f>
        <v xml:space="preserve"> </v>
      </c>
      <c r="F16" s="59" t="str">
        <f>IF(IFERROR(VLOOKUP(B16,単位登録シート!$B$1:$I$148,5,FALSE),"")=0,"",IFERROR(VLOOKUP(B16,単位登録シート!$B$1:$I$148,5,FALSE),""))</f>
        <v/>
      </c>
      <c r="G16" s="59" t="str">
        <f>IF(IFERROR(VLOOKUP(B16,単位登録シート!$B$1:$I$148,6,FALSE),"")=0,"",IFERROR(VLOOKUP(B16,単位登録シート!$B$1:$I$148,6,FALSE),""))</f>
        <v/>
      </c>
      <c r="H16" s="148" t="str">
        <f>IF(IFERROR(VLOOKUP(B16,単位登録シート!$B$1:$I$148,7,FALSE),"")=0,"",IFERROR(VLOOKUP(B16,単位登録シート!$B$1:$I$148,7,FALSE),""))</f>
        <v/>
      </c>
      <c r="I16" s="152" t="str">
        <f>IF(IFERROR(VLOOKUP(B16,単位登録シート!$B$1:$I$148,8,FALSE),"")=0,"",IFERROR(VLOOKUP(B16,単位登録シート!$B$1:$I$148,8,FALSE),""))</f>
        <v/>
      </c>
    </row>
    <row r="17" spans="2:9" s="149" customFormat="1" ht="23.45" customHeight="1">
      <c r="B17" s="150">
        <v>9</v>
      </c>
      <c r="C17" s="152" t="str">
        <f>IF(IFERROR(VLOOKUP(B17,単位登録シート!$B$1:$I$148,2,FALSE),"")=0,"",IFERROR(VLOOKUP(B17,単位登録シート!$B$1:$I$148,2,FALSE),""))</f>
        <v/>
      </c>
      <c r="D17" s="59" t="str">
        <f>IFERROR(VLOOKUP(B17,単位登録シート!$B$1:$I$148,3,FALSE),"")</f>
        <v xml:space="preserve"> </v>
      </c>
      <c r="E17" s="151" t="str">
        <f>IF(IFERROR(VLOOKUP(B17,単位登録シート!$B$1:$I$148,4,FALSE),"")=0,"",IFERROR(VLOOKUP(B17,単位登録シート!$B$1:$I$148,4,FALSE),""))</f>
        <v/>
      </c>
      <c r="F17" s="59" t="str">
        <f>IF(IFERROR(VLOOKUP(B17,単位登録シート!$B$1:$I$148,5,FALSE),"")=0,"",IFERROR(VLOOKUP(B17,単位登録シート!$B$1:$I$148,5,FALSE),""))</f>
        <v/>
      </c>
      <c r="G17" s="59" t="str">
        <f>IF(IFERROR(VLOOKUP(B17,単位登録シート!$B$1:$I$148,6,FALSE),"")=0,"",IFERROR(VLOOKUP(B17,単位登録シート!$B$1:$I$148,6,FALSE),""))</f>
        <v/>
      </c>
      <c r="H17" s="148" t="str">
        <f>IF(IFERROR(VLOOKUP(B17,単位登録シート!$B$1:$I$148,7,FALSE),"")=0,"",IFERROR(VLOOKUP(B17,単位登録シート!$B$1:$I$148,7,FALSE),""))</f>
        <v/>
      </c>
      <c r="I17" s="152" t="str">
        <f>IF(IFERROR(VLOOKUP(B17,単位登録シート!$B$1:$I$148,8,FALSE),"")=0,"",IFERROR(VLOOKUP(B17,単位登録シート!$B$1:$I$148,8,FALSE),""))</f>
        <v/>
      </c>
    </row>
    <row r="18" spans="2:9" s="149" customFormat="1" ht="23.45" customHeight="1">
      <c r="B18" s="150">
        <v>10</v>
      </c>
      <c r="C18" s="152" t="str">
        <f>IF(IFERROR(VLOOKUP(B18,単位登録シート!$B$1:$I$148,2,FALSE),"")=0,"",IFERROR(VLOOKUP(B18,単位登録シート!$B$1:$I$148,2,FALSE),""))</f>
        <v/>
      </c>
      <c r="D18" s="59" t="str">
        <f>IFERROR(VLOOKUP(B18,単位登録シート!$B$1:$I$148,3,FALSE),"")</f>
        <v xml:space="preserve"> </v>
      </c>
      <c r="E18" s="151" t="str">
        <f>IF(IFERROR(VLOOKUP(B18,単位登録シート!$B$1:$I$148,4,FALSE),"")=0,"",IFERROR(VLOOKUP(B18,単位登録シート!$B$1:$I$148,4,FALSE),""))</f>
        <v/>
      </c>
      <c r="F18" s="59" t="str">
        <f>IF(IFERROR(VLOOKUP(B18,単位登録シート!$B$1:$I$148,5,FALSE),"")=0,"",IFERROR(VLOOKUP(B18,単位登録シート!$B$1:$I$148,5,FALSE),""))</f>
        <v/>
      </c>
      <c r="G18" s="59" t="str">
        <f>IF(IFERROR(VLOOKUP(B18,単位登録シート!$B$1:$I$148,6,FALSE),"")=0,"",IFERROR(VLOOKUP(B18,単位登録シート!$B$1:$I$148,6,FALSE),""))</f>
        <v/>
      </c>
      <c r="H18" s="148" t="str">
        <f>IF(IFERROR(VLOOKUP(B18,単位登録シート!$B$1:$I$148,7,FALSE),"")=0,"",IFERROR(VLOOKUP(B18,単位登録シート!$B$1:$I$148,7,FALSE),""))</f>
        <v/>
      </c>
      <c r="I18" s="152" t="str">
        <f>IF(IFERROR(VLOOKUP(B18,単位登録シート!$B$1:$I$148,8,FALSE),"")=0,"",IFERROR(VLOOKUP(B18,単位登録シート!$B$1:$I$148,8,FALSE),""))</f>
        <v/>
      </c>
    </row>
    <row r="19" spans="2:9" s="149" customFormat="1" ht="23.45" customHeight="1">
      <c r="B19" s="150">
        <v>11</v>
      </c>
      <c r="C19" s="152" t="str">
        <f>IF(IFERROR(VLOOKUP(B19,単位登録シート!$B$1:$I$148,2,FALSE),"")=0,"",IFERROR(VLOOKUP(B19,単位登録シート!$B$1:$I$148,2,FALSE),""))</f>
        <v/>
      </c>
      <c r="D19" s="59" t="str">
        <f>IFERROR(VLOOKUP(B19,単位登録シート!$B$1:$I$148,3,FALSE),"")</f>
        <v>　</v>
      </c>
      <c r="E19" s="151" t="str">
        <f>IF(IFERROR(VLOOKUP(B19,単位登録シート!$B$1:$I$148,4,FALSE),"")=0,"",IFERROR(VLOOKUP(B19,単位登録シート!$B$1:$I$148,4,FALSE),""))</f>
        <v/>
      </c>
      <c r="F19" s="59" t="str">
        <f>IF(IFERROR(VLOOKUP(B19,単位登録シート!$B$1:$I$148,5,FALSE),"")=0,"",IFERROR(VLOOKUP(B19,単位登録シート!$B$1:$I$148,5,FALSE),""))</f>
        <v/>
      </c>
      <c r="G19" s="59" t="str">
        <f>IF(IFERROR(VLOOKUP(B19,単位登録シート!$B$1:$I$148,6,FALSE),"")=0,"",IFERROR(VLOOKUP(B19,単位登録シート!$B$1:$I$148,6,FALSE),""))</f>
        <v/>
      </c>
      <c r="H19" s="148" t="str">
        <f>IF(IFERROR(VLOOKUP(B19,単位登録シート!$B$1:$I$148,7,FALSE),"")=0,"",IFERROR(VLOOKUP(B19,単位登録シート!$B$1:$I$148,7,FALSE),""))</f>
        <v/>
      </c>
      <c r="I19" s="152" t="str">
        <f>IF(IFERROR(VLOOKUP(B19,単位登録シート!$B$1:$I$148,8,FALSE),"")=0,"",IFERROR(VLOOKUP(B19,単位登録シート!$B$1:$I$148,8,FALSE),""))</f>
        <v/>
      </c>
    </row>
    <row r="20" spans="2:9" s="149" customFormat="1" ht="23.45" customHeight="1">
      <c r="B20" s="150">
        <v>12</v>
      </c>
      <c r="C20" s="152" t="str">
        <f>IF(IFERROR(VLOOKUP(B20,単位登録シート!$B$1:$I$148,2,FALSE),"")=0,"",IFERROR(VLOOKUP(B20,単位登録シート!$B$1:$I$148,2,FALSE),""))</f>
        <v/>
      </c>
      <c r="D20" s="59" t="str">
        <f>IFERROR(VLOOKUP(B20,単位登録シート!$B$1:$I$148,3,FALSE),"")</f>
        <v xml:space="preserve"> </v>
      </c>
      <c r="E20" s="151" t="str">
        <f>IF(IFERROR(VLOOKUP(B20,単位登録シート!$B$1:$I$148,4,FALSE),"")=0,"",IFERROR(VLOOKUP(B20,単位登録シート!$B$1:$I$148,4,FALSE),""))</f>
        <v/>
      </c>
      <c r="F20" s="59" t="str">
        <f>IF(IFERROR(VLOOKUP(B20,単位登録シート!$B$1:$I$148,5,FALSE),"")=0,"",IFERROR(VLOOKUP(B20,単位登録シート!$B$1:$I$148,5,FALSE),""))</f>
        <v/>
      </c>
      <c r="G20" s="59" t="str">
        <f>IF(IFERROR(VLOOKUP(B20,単位登録シート!$B$1:$I$148,6,FALSE),"")=0,"",IFERROR(VLOOKUP(B20,単位登録シート!$B$1:$I$148,6,FALSE),""))</f>
        <v/>
      </c>
      <c r="H20" s="148" t="str">
        <f>IF(IFERROR(VLOOKUP(B20,単位登録シート!$B$1:$I$148,7,FALSE),"")=0,"",IFERROR(VLOOKUP(B20,単位登録シート!$B$1:$I$148,7,FALSE),""))</f>
        <v/>
      </c>
      <c r="I20" s="152" t="str">
        <f>IF(IFERROR(VLOOKUP(B20,単位登録シート!$B$1:$I$148,8,FALSE),"")=0,"",IFERROR(VLOOKUP(B20,単位登録シート!$B$1:$I$148,8,FALSE),""))</f>
        <v/>
      </c>
    </row>
    <row r="21" spans="2:9" s="149" customFormat="1" ht="23.45" customHeight="1">
      <c r="B21" s="150">
        <v>13</v>
      </c>
      <c r="C21" s="152" t="str">
        <f>IF(IFERROR(VLOOKUP(B21,単位登録シート!$B$1:$I$148,2,FALSE),"")=0,"",IFERROR(VLOOKUP(B21,単位登録シート!$B$1:$I$148,2,FALSE),""))</f>
        <v/>
      </c>
      <c r="D21" s="59" t="str">
        <f>IFERROR(VLOOKUP(B21,単位登録シート!$B$1:$I$148,3,FALSE),"")</f>
        <v xml:space="preserve"> </v>
      </c>
      <c r="E21" s="151" t="str">
        <f>IF(IFERROR(VLOOKUP(B21,単位登録シート!$B$1:$I$148,4,FALSE),"")=0,"",IFERROR(VLOOKUP(B21,単位登録シート!$B$1:$I$148,4,FALSE),""))</f>
        <v/>
      </c>
      <c r="F21" s="59" t="str">
        <f>IF(IFERROR(VLOOKUP(B21,単位登録シート!$B$1:$I$148,5,FALSE),"")=0,"",IFERROR(VLOOKUP(B21,単位登録シート!$B$1:$I$148,5,FALSE),""))</f>
        <v/>
      </c>
      <c r="G21" s="59" t="str">
        <f>IF(IFERROR(VLOOKUP(B21,単位登録シート!$B$1:$I$148,6,FALSE),"")=0,"",IFERROR(VLOOKUP(B21,単位登録シート!$B$1:$I$148,6,FALSE),""))</f>
        <v/>
      </c>
      <c r="H21" s="148" t="str">
        <f>IF(IFERROR(VLOOKUP(B21,単位登録シート!$B$1:$I$148,7,FALSE),"")=0,"",IFERROR(VLOOKUP(B21,単位登録シート!$B$1:$I$148,7,FALSE),""))</f>
        <v/>
      </c>
      <c r="I21" s="152" t="str">
        <f>IF(IFERROR(VLOOKUP(B21,単位登録シート!$B$1:$I$148,8,FALSE),"")=0,"",IFERROR(VLOOKUP(B21,単位登録シート!$B$1:$I$148,8,FALSE),""))</f>
        <v/>
      </c>
    </row>
    <row r="22" spans="2:9" s="149" customFormat="1" ht="23.45" customHeight="1">
      <c r="B22" s="150">
        <v>14</v>
      </c>
      <c r="C22" s="152" t="str">
        <f>IF(IFERROR(VLOOKUP(B22,単位登録シート!$B$1:$I$148,2,FALSE),"")=0,"",IFERROR(VLOOKUP(B22,単位登録シート!$B$1:$I$148,2,FALSE),""))</f>
        <v/>
      </c>
      <c r="D22" s="59" t="str">
        <f>IFERROR(VLOOKUP(B22,単位登録シート!$B$1:$I$148,3,FALSE),"")</f>
        <v xml:space="preserve"> </v>
      </c>
      <c r="E22" s="151" t="str">
        <f>IF(IFERROR(VLOOKUP(B22,単位登録シート!$B$1:$I$148,4,FALSE),"")=0,"",IFERROR(VLOOKUP(B22,単位登録シート!$B$1:$I$148,4,FALSE),""))</f>
        <v/>
      </c>
      <c r="F22" s="59" t="str">
        <f>IF(IFERROR(VLOOKUP(B22,単位登録シート!$B$1:$I$148,5,FALSE),"")=0,"",IFERROR(VLOOKUP(B22,単位登録シート!$B$1:$I$148,5,FALSE),""))</f>
        <v/>
      </c>
      <c r="G22" s="59" t="str">
        <f>IF(IFERROR(VLOOKUP(B22,単位登録シート!$B$1:$I$148,6,FALSE),"")=0,"",IFERROR(VLOOKUP(B22,単位登録シート!$B$1:$I$148,6,FALSE),""))</f>
        <v/>
      </c>
      <c r="H22" s="148" t="str">
        <f>IF(IFERROR(VLOOKUP(B22,単位登録シート!$B$1:$I$148,7,FALSE),"")=0,"",IFERROR(VLOOKUP(B22,単位登録シート!$B$1:$I$148,7,FALSE),""))</f>
        <v/>
      </c>
      <c r="I22" s="152" t="str">
        <f>IF(IFERROR(VLOOKUP(B22,単位登録シート!$B$1:$I$148,8,FALSE),"")=0,"",IFERROR(VLOOKUP(B22,単位登録シート!$B$1:$I$148,8,FALSE),""))</f>
        <v>以上</v>
      </c>
    </row>
    <row r="23" spans="2:9" s="149" customFormat="1" ht="23.45" customHeight="1">
      <c r="B23" s="150">
        <v>15</v>
      </c>
      <c r="C23" s="152" t="str">
        <f>IF(IFERROR(VLOOKUP(B23,単位登録シート!$B$1:$I$148,2,FALSE),"")=0,"",IFERROR(VLOOKUP(B23,単位登録シート!$B$1:$I$148,2,FALSE),""))</f>
        <v/>
      </c>
      <c r="D23" s="59" t="str">
        <f>IFERROR(VLOOKUP(B23,単位登録シート!$B$1:$I$148,3,FALSE),"")</f>
        <v/>
      </c>
      <c r="E23" s="151" t="str">
        <f>IF(IFERROR(VLOOKUP(B23,単位登録シート!$B$1:$I$148,4,FALSE),"")=0,"",IFERROR(VLOOKUP(B23,単位登録シート!$B$1:$I$148,4,FALSE),""))</f>
        <v/>
      </c>
      <c r="F23" s="59" t="str">
        <f>IF(IFERROR(VLOOKUP(B23,単位登録シート!$B$1:$I$148,5,FALSE),"")=0,"",IFERROR(VLOOKUP(B23,単位登録シート!$B$1:$I$148,5,FALSE),""))</f>
        <v/>
      </c>
      <c r="G23" s="59" t="str">
        <f>IF(IFERROR(VLOOKUP(B23,単位登録シート!$B$1:$I$148,6,FALSE),"")=0,"",IFERROR(VLOOKUP(B23,単位登録シート!$B$1:$I$148,6,FALSE),""))</f>
        <v/>
      </c>
      <c r="H23" s="148" t="str">
        <f>IF(IFERROR(VLOOKUP(B23,単位登録シート!$B$1:$I$148,7,FALSE),"")=0,"",IFERROR(VLOOKUP(B23,単位登録シート!$B$1:$I$148,7,FALSE),""))</f>
        <v/>
      </c>
      <c r="I23" s="152" t="str">
        <f>IF(IFERROR(VLOOKUP(B23,単位登録シート!$B$1:$I$148,8,FALSE),"")=0,"",IFERROR(VLOOKUP(B23,単位登録シート!$B$1:$I$148,8,FALSE),""))</f>
        <v/>
      </c>
    </row>
    <row r="24" spans="2:9" s="149" customFormat="1" ht="23.45" customHeight="1">
      <c r="B24" s="150">
        <v>16</v>
      </c>
      <c r="C24" s="152" t="str">
        <f>IF(IFERROR(VLOOKUP(B24,単位登録シート!$B$1:$I$148,2,FALSE),"")=0,"",IFERROR(VLOOKUP(B24,単位登録シート!$B$1:$I$148,2,FALSE),""))</f>
        <v/>
      </c>
      <c r="D24" s="59" t="str">
        <f>IFERROR(VLOOKUP(B24,単位登録シート!$B$1:$I$148,3,FALSE),"")</f>
        <v/>
      </c>
      <c r="E24" s="151" t="str">
        <f>IF(IFERROR(VLOOKUP(B24,単位登録シート!$B$1:$I$148,4,FALSE),"")=0,"",IFERROR(VLOOKUP(B24,単位登録シート!$B$1:$I$148,4,FALSE),""))</f>
        <v/>
      </c>
      <c r="F24" s="59" t="str">
        <f>IF(IFERROR(VLOOKUP(B24,単位登録シート!$B$1:$I$148,5,FALSE),"")=0,"",IFERROR(VLOOKUP(B24,単位登録シート!$B$1:$I$148,5,FALSE),""))</f>
        <v/>
      </c>
      <c r="G24" s="59" t="str">
        <f>IF(IFERROR(VLOOKUP(B24,単位登録シート!$B$1:$I$148,6,FALSE),"")=0,"",IFERROR(VLOOKUP(B24,単位登録シート!$B$1:$I$148,6,FALSE),""))</f>
        <v/>
      </c>
      <c r="H24" s="148" t="str">
        <f>IF(IFERROR(VLOOKUP(B24,単位登録シート!$B$1:$I$148,7,FALSE),"")=0,"",IFERROR(VLOOKUP(B24,単位登録シート!$B$1:$I$148,7,FALSE),""))</f>
        <v/>
      </c>
      <c r="I24" s="152" t="str">
        <f>IF(IFERROR(VLOOKUP(B24,単位登録シート!$B$1:$I$148,8,FALSE),"")=0,"",IFERROR(VLOOKUP(B24,単位登録シート!$B$1:$I$148,8,FALSE),""))</f>
        <v/>
      </c>
    </row>
    <row r="25" spans="2:9" s="149" customFormat="1" ht="23.45" customHeight="1">
      <c r="B25" s="150">
        <v>17</v>
      </c>
      <c r="C25" s="152" t="str">
        <f>IF(IFERROR(VLOOKUP(B25,単位登録シート!$B$1:$I$148,2,FALSE),"")=0,"",IFERROR(VLOOKUP(B25,単位登録シート!$B$1:$I$148,2,FALSE),""))</f>
        <v/>
      </c>
      <c r="D25" s="59" t="str">
        <f>IFERROR(VLOOKUP(B25,単位登録シート!$B$1:$I$148,3,FALSE),"")</f>
        <v/>
      </c>
      <c r="E25" s="151" t="str">
        <f>IF(IFERROR(VLOOKUP(B25,単位登録シート!$B$1:$I$148,4,FALSE),"")=0,"",IFERROR(VLOOKUP(B25,単位登録シート!$B$1:$I$148,4,FALSE),""))</f>
        <v/>
      </c>
      <c r="F25" s="59" t="str">
        <f>IF(IFERROR(VLOOKUP(B25,単位登録シート!$B$1:$I$148,5,FALSE),"")=0,"",IFERROR(VLOOKUP(B25,単位登録シート!$B$1:$I$148,5,FALSE),""))</f>
        <v/>
      </c>
      <c r="G25" s="59" t="str">
        <f>IF(IFERROR(VLOOKUP(B25,単位登録シート!$B$1:$I$148,6,FALSE),"")=0,"",IFERROR(VLOOKUP(B25,単位登録シート!$B$1:$I$148,6,FALSE),""))</f>
        <v/>
      </c>
      <c r="H25" s="148" t="str">
        <f>IF(IFERROR(VLOOKUP(B25,単位登録シート!$B$1:$I$148,7,FALSE),"")=0,"",IFERROR(VLOOKUP(B25,単位登録シート!$B$1:$I$148,7,FALSE),""))</f>
        <v/>
      </c>
      <c r="I25" s="152" t="str">
        <f>IF(IFERROR(VLOOKUP(B25,単位登録シート!$B$1:$I$148,8,FALSE),"")=0,"",IFERROR(VLOOKUP(B25,単位登録シート!$B$1:$I$148,8,FALSE),""))</f>
        <v/>
      </c>
    </row>
    <row r="26" spans="2:9" s="149" customFormat="1" ht="23.45" customHeight="1">
      <c r="B26" s="150">
        <v>18</v>
      </c>
      <c r="C26" s="152" t="str">
        <f>IF(IFERROR(VLOOKUP(B26,単位登録シート!$B$1:$I$148,2,FALSE),"")=0,"",IFERROR(VLOOKUP(B26,単位登録シート!$B$1:$I$148,2,FALSE),""))</f>
        <v/>
      </c>
      <c r="D26" s="59" t="str">
        <f>IFERROR(VLOOKUP(B26,単位登録シート!$B$1:$I$148,3,FALSE),"")</f>
        <v/>
      </c>
      <c r="E26" s="151" t="str">
        <f>IF(IFERROR(VLOOKUP(B26,単位登録シート!$B$1:$I$148,4,FALSE),"")=0,"",IFERROR(VLOOKUP(B26,単位登録シート!$B$1:$I$148,4,FALSE),""))</f>
        <v/>
      </c>
      <c r="F26" s="59" t="str">
        <f>IF(IFERROR(VLOOKUP(B26,単位登録シート!$B$1:$I$148,5,FALSE),"")=0,"",IFERROR(VLOOKUP(B26,単位登録シート!$B$1:$I$148,5,FALSE),""))</f>
        <v/>
      </c>
      <c r="G26" s="59" t="str">
        <f>IF(IFERROR(VLOOKUP(B26,単位登録シート!$B$1:$I$148,6,FALSE),"")=0,"",IFERROR(VLOOKUP(B26,単位登録シート!$B$1:$I$148,6,FALSE),""))</f>
        <v/>
      </c>
      <c r="H26" s="148" t="str">
        <f>IF(IFERROR(VLOOKUP(B26,単位登録シート!$B$1:$I$148,7,FALSE),"")=0,"",IFERROR(VLOOKUP(B26,単位登録シート!$B$1:$I$148,7,FALSE),""))</f>
        <v/>
      </c>
      <c r="I26" s="152" t="str">
        <f>IF(IFERROR(VLOOKUP(B26,単位登録シート!$B$1:$I$148,8,FALSE),"")=0,"",IFERROR(VLOOKUP(B26,単位登録シート!$B$1:$I$148,8,FALSE),""))</f>
        <v/>
      </c>
    </row>
    <row r="27" spans="2:9" s="149" customFormat="1" ht="23.45" customHeight="1">
      <c r="B27" s="150">
        <v>19</v>
      </c>
      <c r="C27" s="152" t="str">
        <f>IF(IFERROR(VLOOKUP(B27,単位登録シート!$B$1:$I$148,2,FALSE),"")=0,"",IFERROR(VLOOKUP(B27,単位登録シート!$B$1:$I$148,2,FALSE),""))</f>
        <v/>
      </c>
      <c r="D27" s="59" t="str">
        <f>IFERROR(VLOOKUP(B27,単位登録シート!$B$1:$I$148,3,FALSE),"")</f>
        <v/>
      </c>
      <c r="E27" s="151" t="str">
        <f>IF(IFERROR(VLOOKUP(B27,単位登録シート!$B$1:$I$148,4,FALSE),"")=0,"",IFERROR(VLOOKUP(B27,単位登録シート!$B$1:$I$148,4,FALSE),""))</f>
        <v/>
      </c>
      <c r="F27" s="59" t="str">
        <f>IF(IFERROR(VLOOKUP(B27,単位登録シート!$B$1:$I$148,5,FALSE),"")=0,"",IFERROR(VLOOKUP(B27,単位登録シート!$B$1:$I$148,5,FALSE),""))</f>
        <v/>
      </c>
      <c r="G27" s="59" t="str">
        <f>IF(IFERROR(VLOOKUP(B27,単位登録シート!$B$1:$I$148,6,FALSE),"")=0,"",IFERROR(VLOOKUP(B27,単位登録シート!$B$1:$I$148,6,FALSE),""))</f>
        <v/>
      </c>
      <c r="H27" s="148" t="str">
        <f>IF(IFERROR(VLOOKUP(B27,単位登録シート!$B$1:$I$148,7,FALSE),"")=0,"",IFERROR(VLOOKUP(B27,単位登録シート!$B$1:$I$148,7,FALSE),""))</f>
        <v/>
      </c>
      <c r="I27" s="152" t="str">
        <f>IF(IFERROR(VLOOKUP(B27,単位登録シート!$B$1:$I$148,8,FALSE),"")=0,"",IFERROR(VLOOKUP(B27,単位登録シート!$B$1:$I$148,8,FALSE),""))</f>
        <v/>
      </c>
    </row>
    <row r="28" spans="2:9" s="149" customFormat="1" ht="23.45" customHeight="1">
      <c r="B28" s="150">
        <v>20</v>
      </c>
      <c r="C28" s="152" t="str">
        <f>IF(IFERROR(VLOOKUP(B28,単位登録シート!$B$1:$I$148,2,FALSE),"")=0,"",IFERROR(VLOOKUP(B28,単位登録シート!$B$1:$I$148,2,FALSE),""))</f>
        <v/>
      </c>
      <c r="D28" s="59" t="str">
        <f>IFERROR(VLOOKUP(B28,単位登録シート!$B$1:$I$148,3,FALSE),"")</f>
        <v/>
      </c>
      <c r="E28" s="151" t="str">
        <f>IF(IFERROR(VLOOKUP(B28,単位登録シート!$B$1:$I$148,4,FALSE),"")=0,"",IFERROR(VLOOKUP(B28,単位登録シート!$B$1:$I$148,4,FALSE),""))</f>
        <v/>
      </c>
      <c r="F28" s="59" t="str">
        <f>IF(IFERROR(VLOOKUP(B28,単位登録シート!$B$1:$I$148,5,FALSE),"")=0,"",IFERROR(VLOOKUP(B28,単位登録シート!$B$1:$I$148,5,FALSE),""))</f>
        <v/>
      </c>
      <c r="G28" s="59" t="str">
        <f>IF(IFERROR(VLOOKUP(B28,単位登録シート!$B$1:$I$148,6,FALSE),"")=0,"",IFERROR(VLOOKUP(B28,単位登録シート!$B$1:$I$148,6,FALSE),""))</f>
        <v/>
      </c>
      <c r="H28" s="148" t="str">
        <f>IF(IFERROR(VLOOKUP(B28,単位登録シート!$B$1:$I$148,7,FALSE),"")=0,"",IFERROR(VLOOKUP(B28,単位登録シート!$B$1:$I$148,7,FALSE),""))</f>
        <v/>
      </c>
      <c r="I28" s="152" t="str">
        <f>IF(IFERROR(VLOOKUP(B28,単位登録シート!$B$1:$I$148,8,FALSE),"")=0,"",IFERROR(VLOOKUP(B28,単位登録シート!$B$1:$I$148,8,FALSE),""))</f>
        <v/>
      </c>
    </row>
    <row r="29" spans="2:9" s="149" customFormat="1" ht="23.45" customHeight="1">
      <c r="B29" s="150">
        <v>21</v>
      </c>
      <c r="C29" s="152" t="str">
        <f>IF(IFERROR(VLOOKUP(B29,単位登録シート!$B$1:$I$148,2,FALSE),"")=0,"",IFERROR(VLOOKUP(B29,単位登録シート!$B$1:$I$148,2,FALSE),""))</f>
        <v/>
      </c>
      <c r="D29" s="59" t="str">
        <f>IFERROR(VLOOKUP(B29,単位登録シート!$B$1:$I$148,3,FALSE),"")</f>
        <v/>
      </c>
      <c r="E29" s="151" t="str">
        <f>IF(IFERROR(VLOOKUP(B29,単位登録シート!$B$1:$I$148,4,FALSE),"")=0,"",IFERROR(VLOOKUP(B29,単位登録シート!$B$1:$I$148,4,FALSE),""))</f>
        <v/>
      </c>
      <c r="F29" s="59" t="str">
        <f>IF(IFERROR(VLOOKUP(B29,単位登録シート!$B$1:$I$148,5,FALSE),"")=0,"",IFERROR(VLOOKUP(B29,単位登録シート!$B$1:$I$148,5,FALSE),""))</f>
        <v/>
      </c>
      <c r="G29" s="59" t="str">
        <f>IF(IFERROR(VLOOKUP(B29,単位登録シート!$B$1:$I$148,6,FALSE),"")=0,"",IFERROR(VLOOKUP(B29,単位登録シート!$B$1:$I$148,6,FALSE),""))</f>
        <v/>
      </c>
      <c r="H29" s="148" t="str">
        <f>IF(IFERROR(VLOOKUP(B29,単位登録シート!$B$1:$I$148,7,FALSE),"")=0,"",IFERROR(VLOOKUP(B29,単位登録シート!$B$1:$I$148,7,FALSE),""))</f>
        <v/>
      </c>
      <c r="I29" s="152" t="str">
        <f>IF(IFERROR(VLOOKUP(B29,単位登録シート!$B$1:$I$148,8,FALSE),"")=0,"",IFERROR(VLOOKUP(B29,単位登録シート!$B$1:$I$148,8,FALSE),""))</f>
        <v/>
      </c>
    </row>
    <row r="30" spans="2:9" s="149" customFormat="1" ht="23.45" customHeight="1">
      <c r="B30" s="150">
        <v>22</v>
      </c>
      <c r="C30" s="152" t="str">
        <f>IF(IFERROR(VLOOKUP(B30,単位登録シート!$B$1:$I$148,2,FALSE),"")=0,"",IFERROR(VLOOKUP(B30,単位登録シート!$B$1:$I$148,2,FALSE),""))</f>
        <v/>
      </c>
      <c r="D30" s="59" t="str">
        <f>IFERROR(VLOOKUP(B30,単位登録シート!$B$1:$I$148,3,FALSE),"")</f>
        <v/>
      </c>
      <c r="E30" s="151" t="str">
        <f>IF(IFERROR(VLOOKUP(B30,単位登録シート!$B$1:$I$148,4,FALSE),"")=0,"",IFERROR(VLOOKUP(B30,単位登録シート!$B$1:$I$148,4,FALSE),""))</f>
        <v/>
      </c>
      <c r="F30" s="59" t="str">
        <f>IF(IFERROR(VLOOKUP(B30,単位登録シート!$B$1:$I$148,5,FALSE),"")=0,"",IFERROR(VLOOKUP(B30,単位登録シート!$B$1:$I$148,5,FALSE),""))</f>
        <v/>
      </c>
      <c r="G30" s="59" t="str">
        <f>IF(IFERROR(VLOOKUP(B30,単位登録シート!$B$1:$I$148,6,FALSE),"")=0,"",IFERROR(VLOOKUP(B30,単位登録シート!$B$1:$I$148,6,FALSE),""))</f>
        <v/>
      </c>
      <c r="H30" s="148" t="str">
        <f>IF(IFERROR(VLOOKUP(B30,単位登録シート!$B$1:$I$148,7,FALSE),"")=0,"",IFERROR(VLOOKUP(B30,単位登録シート!$B$1:$I$148,7,FALSE),""))</f>
        <v/>
      </c>
      <c r="I30" s="152" t="str">
        <f>IF(IFERROR(VLOOKUP(B30,単位登録シート!$B$1:$I$148,8,FALSE),"")=0,"",IFERROR(VLOOKUP(B30,単位登録シート!$B$1:$I$148,8,FALSE),""))</f>
        <v/>
      </c>
    </row>
    <row r="31" spans="2:9" s="149" customFormat="1" ht="23.45" customHeight="1">
      <c r="B31" s="150">
        <v>23</v>
      </c>
      <c r="C31" s="152" t="str">
        <f>IF(IFERROR(VLOOKUP(B31,単位登録シート!$B$1:$I$148,2,FALSE),"")=0,"",IFERROR(VLOOKUP(B31,単位登録シート!$B$1:$I$148,2,FALSE),""))</f>
        <v/>
      </c>
      <c r="D31" s="59" t="str">
        <f>IFERROR(VLOOKUP(B31,単位登録シート!$B$1:$I$148,3,FALSE),"")</f>
        <v/>
      </c>
      <c r="E31" s="151" t="str">
        <f>IF(IFERROR(VLOOKUP(B31,単位登録シート!$B$1:$I$148,4,FALSE),"")=0,"",IFERROR(VLOOKUP(B31,単位登録シート!$B$1:$I$148,4,FALSE),""))</f>
        <v/>
      </c>
      <c r="F31" s="59" t="str">
        <f>IF(IFERROR(VLOOKUP(B31,単位登録シート!$B$1:$I$148,5,FALSE),"")=0,"",IFERROR(VLOOKUP(B31,単位登録シート!$B$1:$I$148,5,FALSE),""))</f>
        <v/>
      </c>
      <c r="G31" s="59" t="str">
        <f>IF(IFERROR(VLOOKUP(B31,単位登録シート!$B$1:$I$148,6,FALSE),"")=0,"",IFERROR(VLOOKUP(B31,単位登録シート!$B$1:$I$148,6,FALSE),""))</f>
        <v/>
      </c>
      <c r="H31" s="148" t="str">
        <f>IF(IFERROR(VLOOKUP(B31,単位登録シート!$B$1:$I$148,7,FALSE),"")=0,"",IFERROR(VLOOKUP(B31,単位登録シート!$B$1:$I$148,7,FALSE),""))</f>
        <v/>
      </c>
      <c r="I31" s="152" t="str">
        <f>IF(IFERROR(VLOOKUP(B31,単位登録シート!$B$1:$I$148,8,FALSE),"")=0,"",IFERROR(VLOOKUP(B31,単位登録シート!$B$1:$I$148,8,FALSE),""))</f>
        <v/>
      </c>
    </row>
    <row r="32" spans="2:9" s="149" customFormat="1" ht="23.45" customHeight="1">
      <c r="B32" s="150">
        <v>24</v>
      </c>
      <c r="C32" s="152" t="str">
        <f>IF(IFERROR(VLOOKUP(B32,単位登録シート!$B$1:$I$148,2,FALSE),"")=0,"",IFERROR(VLOOKUP(B32,単位登録シート!$B$1:$I$148,2,FALSE),""))</f>
        <v/>
      </c>
      <c r="D32" s="59" t="str">
        <f>IFERROR(VLOOKUP(B32,単位登録シート!$B$1:$I$148,3,FALSE),"")</f>
        <v/>
      </c>
      <c r="E32" s="151" t="str">
        <f>IF(IFERROR(VLOOKUP(B32,単位登録シート!$B$1:$I$148,4,FALSE),"")=0,"",IFERROR(VLOOKUP(B32,単位登録シート!$B$1:$I$148,4,FALSE),""))</f>
        <v/>
      </c>
      <c r="F32" s="59" t="str">
        <f>IF(IFERROR(VLOOKUP(B32,単位登録シート!$B$1:$I$148,5,FALSE),"")=0,"",IFERROR(VLOOKUP(B32,単位登録シート!$B$1:$I$148,5,FALSE),""))</f>
        <v/>
      </c>
      <c r="G32" s="59" t="str">
        <f>IF(IFERROR(VLOOKUP(B32,単位登録シート!$B$1:$I$148,6,FALSE),"")=0,"",IFERROR(VLOOKUP(B32,単位登録シート!$B$1:$I$148,6,FALSE),""))</f>
        <v/>
      </c>
      <c r="H32" s="148" t="str">
        <f>IF(IFERROR(VLOOKUP(B32,単位登録シート!$B$1:$I$148,7,FALSE),"")=0,"",IFERROR(VLOOKUP(B32,単位登録シート!$B$1:$I$148,7,FALSE),""))</f>
        <v/>
      </c>
      <c r="I32" s="152" t="str">
        <f>IF(IFERROR(VLOOKUP(B32,単位登録シート!$B$1:$I$148,8,FALSE),"")=0,"",IFERROR(VLOOKUP(B32,単位登録シート!$B$1:$I$148,8,FALSE),""))</f>
        <v/>
      </c>
    </row>
    <row r="33" spans="2:9" s="149" customFormat="1" ht="23.45" customHeight="1">
      <c r="B33" s="150">
        <v>25</v>
      </c>
      <c r="C33" s="152" t="str">
        <f>IF(IFERROR(VLOOKUP(B33,単位登録シート!$B$1:$I$148,2,FALSE),"")=0,"",IFERROR(VLOOKUP(B33,単位登録シート!$B$1:$I$148,2,FALSE),""))</f>
        <v/>
      </c>
      <c r="D33" s="59" t="str">
        <f>IFERROR(VLOOKUP(B33,単位登録シート!$B$1:$I$148,3,FALSE),"")</f>
        <v/>
      </c>
      <c r="E33" s="151" t="str">
        <f>IF(IFERROR(VLOOKUP(B33,単位登録シート!$B$1:$I$148,4,FALSE),"")=0,"",IFERROR(VLOOKUP(B33,単位登録シート!$B$1:$I$148,4,FALSE),""))</f>
        <v/>
      </c>
      <c r="F33" s="59" t="str">
        <f>IF(IFERROR(VLOOKUP(B33,単位登録シート!$B$1:$I$148,5,FALSE),"")=0,"",IFERROR(VLOOKUP(B33,単位登録シート!$B$1:$I$148,5,FALSE),""))</f>
        <v/>
      </c>
      <c r="G33" s="59" t="str">
        <f>IF(IFERROR(VLOOKUP(B33,単位登録シート!$B$1:$I$148,6,FALSE),"")=0,"",IFERROR(VLOOKUP(B33,単位登録シート!$B$1:$I$148,6,FALSE),""))</f>
        <v/>
      </c>
      <c r="H33" s="148" t="str">
        <f>IF(IFERROR(VLOOKUP(B33,単位登録シート!$B$1:$I$148,7,FALSE),"")=0,"",IFERROR(VLOOKUP(B33,単位登録シート!$B$1:$I$148,7,FALSE),""))</f>
        <v/>
      </c>
      <c r="I33" s="152" t="str">
        <f>IF(IFERROR(VLOOKUP(B33,単位登録シート!$B$1:$I$148,8,FALSE),"")=0,"",IFERROR(VLOOKUP(B33,単位登録シート!$B$1:$I$148,8,FALSE),""))</f>
        <v/>
      </c>
    </row>
    <row r="34" spans="2:9" s="149" customFormat="1" ht="23.45" customHeight="1">
      <c r="B34" s="150">
        <v>26</v>
      </c>
      <c r="C34" s="152" t="str">
        <f>IF(IFERROR(VLOOKUP(B34,単位登録シート!$B$1:$I$148,2,FALSE),"")=0,"",IFERROR(VLOOKUP(B34,単位登録シート!$B$1:$I$148,2,FALSE),""))</f>
        <v/>
      </c>
      <c r="D34" s="59" t="str">
        <f>IFERROR(VLOOKUP(B34,単位登録シート!$B$1:$I$148,3,FALSE),"")</f>
        <v/>
      </c>
      <c r="E34" s="151" t="str">
        <f>IF(IFERROR(VLOOKUP(B34,単位登録シート!$B$1:$I$148,4,FALSE),"")=0,"",IFERROR(VLOOKUP(B34,単位登録シート!$B$1:$I$148,4,FALSE),""))</f>
        <v/>
      </c>
      <c r="F34" s="59" t="str">
        <f>IF(IFERROR(VLOOKUP(B34,単位登録シート!$B$1:$I$148,5,FALSE),"")=0,"",IFERROR(VLOOKUP(B34,単位登録シート!$B$1:$I$148,5,FALSE),""))</f>
        <v/>
      </c>
      <c r="G34" s="59" t="str">
        <f>IF(IFERROR(VLOOKUP(B34,単位登録シート!$B$1:$I$148,6,FALSE),"")=0,"",IFERROR(VLOOKUP(B34,単位登録シート!$B$1:$I$148,6,FALSE),""))</f>
        <v/>
      </c>
      <c r="H34" s="148" t="str">
        <f>IF(IFERROR(VLOOKUP(B34,単位登録シート!$B$1:$I$148,7,FALSE),"")=0,"",IFERROR(VLOOKUP(B34,単位登録シート!$B$1:$I$148,7,FALSE),""))</f>
        <v/>
      </c>
      <c r="I34" s="152" t="str">
        <f>IF(IFERROR(VLOOKUP(B34,単位登録シート!$B$1:$I$148,8,FALSE),"")=0,"",IFERROR(VLOOKUP(B34,単位登録シート!$B$1:$I$148,8,FALSE),""))</f>
        <v/>
      </c>
    </row>
    <row r="35" spans="2:9" s="149" customFormat="1" ht="23.45" customHeight="1">
      <c r="B35" s="150">
        <v>27</v>
      </c>
      <c r="C35" s="152" t="str">
        <f>IF(IFERROR(VLOOKUP(B35,単位登録シート!$B$1:$I$148,2,FALSE),"")=0,"",IFERROR(VLOOKUP(B35,単位登録シート!$B$1:$I$148,2,FALSE),""))</f>
        <v/>
      </c>
      <c r="D35" s="59" t="str">
        <f>IFERROR(VLOOKUP(B35,単位登録シート!$B$1:$I$148,3,FALSE),"")</f>
        <v/>
      </c>
      <c r="E35" s="151" t="str">
        <f>IF(IFERROR(VLOOKUP(B35,単位登録シート!$B$1:$I$148,4,FALSE),"")=0,"",IFERROR(VLOOKUP(B35,単位登録シート!$B$1:$I$148,4,FALSE),""))</f>
        <v/>
      </c>
      <c r="F35" s="59" t="str">
        <f>IF(IFERROR(VLOOKUP(B35,単位登録シート!$B$1:$I$148,5,FALSE),"")=0,"",IFERROR(VLOOKUP(B35,単位登録シート!$B$1:$I$148,5,FALSE),""))</f>
        <v/>
      </c>
      <c r="G35" s="59" t="str">
        <f>IF(IFERROR(VLOOKUP(B35,単位登録シート!$B$1:$I$148,6,FALSE),"")=0,"",IFERROR(VLOOKUP(B35,単位登録シート!$B$1:$I$148,6,FALSE),""))</f>
        <v/>
      </c>
      <c r="H35" s="148" t="str">
        <f>IF(IFERROR(VLOOKUP(B35,単位登録シート!$B$1:$I$148,7,FALSE),"")=0,"",IFERROR(VLOOKUP(B35,単位登録シート!$B$1:$I$148,7,FALSE),""))</f>
        <v/>
      </c>
      <c r="I35" s="152" t="str">
        <f>IF(IFERROR(VLOOKUP(B35,単位登録シート!$B$1:$I$148,8,FALSE),"")=0,"",IFERROR(VLOOKUP(B35,単位登録シート!$B$1:$I$148,8,FALSE),""))</f>
        <v/>
      </c>
    </row>
    <row r="36" spans="2:9" s="149" customFormat="1" ht="23.45" customHeight="1">
      <c r="B36" s="150">
        <v>28</v>
      </c>
      <c r="C36" s="152" t="str">
        <f>IF(IFERROR(VLOOKUP(B36,単位登録シート!$B$1:$I$148,2,FALSE),"")=0,"",IFERROR(VLOOKUP(B36,単位登録シート!$B$1:$I$148,2,FALSE),""))</f>
        <v/>
      </c>
      <c r="D36" s="59" t="str">
        <f>IFERROR(VLOOKUP(B36,単位登録シート!$B$1:$I$148,3,FALSE),"")</f>
        <v/>
      </c>
      <c r="E36" s="151" t="str">
        <f>IF(IFERROR(VLOOKUP(B36,単位登録シート!$B$1:$I$148,4,FALSE),"")=0,"",IFERROR(VLOOKUP(B36,単位登録シート!$B$1:$I$148,4,FALSE),""))</f>
        <v/>
      </c>
      <c r="F36" s="59" t="str">
        <f>IF(IFERROR(VLOOKUP(B36,単位登録シート!$B$1:$I$148,5,FALSE),"")=0,"",IFERROR(VLOOKUP(B36,単位登録シート!$B$1:$I$148,5,FALSE),""))</f>
        <v/>
      </c>
      <c r="G36" s="59" t="str">
        <f>IF(IFERROR(VLOOKUP(B36,単位登録シート!$B$1:$I$148,6,FALSE),"")=0,"",IFERROR(VLOOKUP(B36,単位登録シート!$B$1:$I$148,6,FALSE),""))</f>
        <v/>
      </c>
      <c r="H36" s="148" t="str">
        <f>IF(IFERROR(VLOOKUP(B36,単位登録シート!$B$1:$I$148,7,FALSE),"")=0,"",IFERROR(VLOOKUP(B36,単位登録シート!$B$1:$I$148,7,FALSE),""))</f>
        <v/>
      </c>
      <c r="I36" s="152" t="str">
        <f>IF(IFERROR(VLOOKUP(B36,単位登録シート!$B$1:$I$148,8,FALSE),"")=0,"",IFERROR(VLOOKUP(B36,単位登録シート!$B$1:$I$148,8,FALSE),""))</f>
        <v/>
      </c>
    </row>
    <row r="37" spans="2:9" s="149" customFormat="1" ht="23.45" customHeight="1">
      <c r="B37" s="150">
        <v>29</v>
      </c>
      <c r="C37" s="152" t="str">
        <f>IF(IFERROR(VLOOKUP(B37,単位登録シート!$B$1:$I$148,2,FALSE),"")=0,"",IFERROR(VLOOKUP(B37,単位登録シート!$B$1:$I$148,2,FALSE),""))</f>
        <v/>
      </c>
      <c r="D37" s="59" t="str">
        <f>IFERROR(VLOOKUP(B37,単位登録シート!$B$1:$I$148,3,FALSE),"")</f>
        <v/>
      </c>
      <c r="E37" s="151" t="str">
        <f>IF(IFERROR(VLOOKUP(B37,単位登録シート!$B$1:$I$148,4,FALSE),"")=0,"",IFERROR(VLOOKUP(B37,単位登録シート!$B$1:$I$148,4,FALSE),""))</f>
        <v/>
      </c>
      <c r="F37" s="59" t="str">
        <f>IF(IFERROR(VLOOKUP(B37,単位登録シート!$B$1:$I$148,5,FALSE),"")=0,"",IFERROR(VLOOKUP(B37,単位登録シート!$B$1:$I$148,5,FALSE),""))</f>
        <v/>
      </c>
      <c r="G37" s="59" t="str">
        <f>IF(IFERROR(VLOOKUP(B37,単位登録シート!$B$1:$I$148,6,FALSE),"")=0,"",IFERROR(VLOOKUP(B37,単位登録シート!$B$1:$I$148,6,FALSE),""))</f>
        <v/>
      </c>
      <c r="H37" s="148" t="str">
        <f>IF(IFERROR(VLOOKUP(B37,単位登録シート!$B$1:$I$148,7,FALSE),"")=0,"",IFERROR(VLOOKUP(B37,単位登録シート!$B$1:$I$148,7,FALSE),""))</f>
        <v/>
      </c>
      <c r="I37" s="152" t="str">
        <f>IF(IFERROR(VLOOKUP(B37,単位登録シート!$B$1:$I$148,8,FALSE),"")=0,"",IFERROR(VLOOKUP(B37,単位登録シート!$B$1:$I$148,8,FALSE),""))</f>
        <v/>
      </c>
    </row>
    <row r="38" spans="2:9" s="149" customFormat="1" ht="23.45" customHeight="1">
      <c r="B38" s="150">
        <v>30</v>
      </c>
      <c r="C38" s="152" t="str">
        <f>IF(IFERROR(VLOOKUP(B38,単位登録シート!$B$1:$I$148,2,FALSE),"")=0,"",IFERROR(VLOOKUP(B38,単位登録シート!$B$1:$I$148,2,FALSE),""))</f>
        <v/>
      </c>
      <c r="D38" s="59" t="str">
        <f>IFERROR(VLOOKUP(B38,単位登録シート!$B$1:$I$148,3,FALSE),"")</f>
        <v/>
      </c>
      <c r="E38" s="151" t="str">
        <f>IF(IFERROR(VLOOKUP(B38,単位登録シート!$B$1:$I$148,4,FALSE),"")=0,"",IFERROR(VLOOKUP(B38,単位登録シート!$B$1:$I$148,4,FALSE),""))</f>
        <v/>
      </c>
      <c r="F38" s="59" t="str">
        <f>IF(IFERROR(VLOOKUP(B38,単位登録シート!$B$1:$I$148,5,FALSE),"")=0,"",IFERROR(VLOOKUP(B38,単位登録シート!$B$1:$I$148,5,FALSE),""))</f>
        <v/>
      </c>
      <c r="G38" s="59" t="str">
        <f>IF(IFERROR(VLOOKUP(B38,単位登録シート!$B$1:$I$148,6,FALSE),"")=0,"",IFERROR(VLOOKUP(B38,単位登録シート!$B$1:$I$148,6,FALSE),""))</f>
        <v/>
      </c>
      <c r="H38" s="148" t="str">
        <f>IF(IFERROR(VLOOKUP(B38,単位登録シート!$B$1:$I$148,7,FALSE),"")=0,"",IFERROR(VLOOKUP(B38,単位登録シート!$B$1:$I$148,7,FALSE),""))</f>
        <v/>
      </c>
      <c r="I38" s="152" t="str">
        <f>IF(IFERROR(VLOOKUP(B38,単位登録シート!$B$1:$I$148,8,FALSE),"")=0,"",IFERROR(VLOOKUP(B38,単位登録シート!$B$1:$I$148,8,FALSE),""))</f>
        <v/>
      </c>
    </row>
    <row r="39" spans="2:9" s="149" customFormat="1" ht="23.45" customHeight="1">
      <c r="B39" s="150">
        <v>31</v>
      </c>
      <c r="C39" s="152" t="str">
        <f>IF(IFERROR(VLOOKUP(B39,単位登録シート!$B$1:$I$148,2,FALSE),"")=0,"",IFERROR(VLOOKUP(B39,単位登録シート!$B$1:$I$148,2,FALSE),""))</f>
        <v/>
      </c>
      <c r="D39" s="59" t="str">
        <f>IFERROR(VLOOKUP(B39,単位登録シート!$B$1:$I$148,3,FALSE),"")</f>
        <v/>
      </c>
      <c r="E39" s="151" t="str">
        <f>IF(IFERROR(VLOOKUP(B39,単位登録シート!$B$1:$I$148,4,FALSE),"")=0,"",IFERROR(VLOOKUP(B39,単位登録シート!$B$1:$I$148,4,FALSE),""))</f>
        <v/>
      </c>
      <c r="F39" s="59" t="str">
        <f>IF(IFERROR(VLOOKUP(B39,単位登録シート!$B$1:$I$148,5,FALSE),"")=0,"",IFERROR(VLOOKUP(B39,単位登録シート!$B$1:$I$148,5,FALSE),""))</f>
        <v/>
      </c>
      <c r="G39" s="59" t="str">
        <f>IF(IFERROR(VLOOKUP(B39,単位登録シート!$B$1:$I$148,6,FALSE),"")=0,"",IFERROR(VLOOKUP(B39,単位登録シート!$B$1:$I$148,6,FALSE),""))</f>
        <v/>
      </c>
      <c r="H39" s="148" t="str">
        <f>IF(IFERROR(VLOOKUP(B39,単位登録シート!$B$1:$I$148,7,FALSE),"")=0,"",IFERROR(VLOOKUP(B39,単位登録シート!$B$1:$I$148,7,FALSE),""))</f>
        <v/>
      </c>
      <c r="I39" s="152" t="str">
        <f>IF(IFERROR(VLOOKUP(B39,単位登録シート!$B$1:$I$148,8,FALSE),"")=0,"",IFERROR(VLOOKUP(B39,単位登録シート!$B$1:$I$148,8,FALSE),""))</f>
        <v/>
      </c>
    </row>
    <row r="40" spans="2:9" s="149" customFormat="1" ht="23.45" customHeight="1">
      <c r="B40" s="150">
        <v>32</v>
      </c>
      <c r="C40" s="152" t="str">
        <f>IF(IFERROR(VLOOKUP(B40,単位登録シート!$B$1:$I$148,2,FALSE),"")=0,"",IFERROR(VLOOKUP(B40,単位登録シート!$B$1:$I$148,2,FALSE),""))</f>
        <v/>
      </c>
      <c r="D40" s="59" t="str">
        <f>IFERROR(VLOOKUP(B40,単位登録シート!$B$1:$I$148,3,FALSE),"")</f>
        <v/>
      </c>
      <c r="E40" s="151" t="str">
        <f>IF(IFERROR(VLOOKUP(B40,単位登録シート!$B$1:$I$148,4,FALSE),"")=0,"",IFERROR(VLOOKUP(B40,単位登録シート!$B$1:$I$148,4,FALSE),""))</f>
        <v/>
      </c>
      <c r="F40" s="59" t="str">
        <f>IF(IFERROR(VLOOKUP(B40,単位登録シート!$B$1:$I$148,5,FALSE),"")=0,"",IFERROR(VLOOKUP(B40,単位登録シート!$B$1:$I$148,5,FALSE),""))</f>
        <v/>
      </c>
      <c r="G40" s="59" t="str">
        <f>IF(IFERROR(VLOOKUP(B40,単位登録シート!$B$1:$I$148,6,FALSE),"")=0,"",IFERROR(VLOOKUP(B40,単位登録シート!$B$1:$I$148,6,FALSE),""))</f>
        <v/>
      </c>
      <c r="H40" s="148" t="str">
        <f>IF(IFERROR(VLOOKUP(B40,単位登録シート!$B$1:$I$148,7,FALSE),"")=0,"",IFERROR(VLOOKUP(B40,単位登録シート!$B$1:$I$148,7,FALSE),""))</f>
        <v/>
      </c>
      <c r="I40" s="152" t="str">
        <f>IF(IFERROR(VLOOKUP(B40,単位登録シート!$B$1:$I$148,8,FALSE),"")=0,"",IFERROR(VLOOKUP(B40,単位登録シート!$B$1:$I$148,8,FALSE),""))</f>
        <v/>
      </c>
    </row>
    <row r="41" spans="2:9" s="149" customFormat="1" ht="23.45" customHeight="1">
      <c r="B41" s="150">
        <v>33</v>
      </c>
      <c r="C41" s="152" t="str">
        <f>IF(IFERROR(VLOOKUP(B41,単位登録シート!$B$1:$I$148,2,FALSE),"")=0,"",IFERROR(VLOOKUP(B41,単位登録シート!$B$1:$I$148,2,FALSE),""))</f>
        <v/>
      </c>
      <c r="D41" s="59" t="str">
        <f>IFERROR(VLOOKUP(B41,単位登録シート!$B$1:$I$148,3,FALSE),"")</f>
        <v/>
      </c>
      <c r="E41" s="151" t="str">
        <f>IF(IFERROR(VLOOKUP(B41,単位登録シート!$B$1:$I$148,4,FALSE),"")=0,"",IFERROR(VLOOKUP(B41,単位登録シート!$B$1:$I$148,4,FALSE),""))</f>
        <v/>
      </c>
      <c r="F41" s="59" t="str">
        <f>IF(IFERROR(VLOOKUP(B41,単位登録シート!$B$1:$I$148,5,FALSE),"")=0,"",IFERROR(VLOOKUP(B41,単位登録シート!$B$1:$I$148,5,FALSE),""))</f>
        <v/>
      </c>
      <c r="G41" s="59" t="str">
        <f>IF(IFERROR(VLOOKUP(B41,単位登録シート!$B$1:$I$148,6,FALSE),"")=0,"",IFERROR(VLOOKUP(B41,単位登録シート!$B$1:$I$148,6,FALSE),""))</f>
        <v/>
      </c>
      <c r="H41" s="148" t="str">
        <f>IF(IFERROR(VLOOKUP(B41,単位登録シート!$B$1:$I$148,7,FALSE),"")=0,"",IFERROR(VLOOKUP(B41,単位登録シート!$B$1:$I$148,7,FALSE),""))</f>
        <v/>
      </c>
      <c r="I41" s="152" t="str">
        <f>IF(IFERROR(VLOOKUP(B41,単位登録シート!$B$1:$I$148,8,FALSE),"")=0,"",IFERROR(VLOOKUP(B41,単位登録シート!$B$1:$I$148,8,FALSE),""))</f>
        <v/>
      </c>
    </row>
    <row r="42" spans="2:9" s="149" customFormat="1" ht="23.45" customHeight="1">
      <c r="B42" s="150">
        <v>34</v>
      </c>
      <c r="C42" s="152" t="str">
        <f>IF(IFERROR(VLOOKUP(B42,単位登録シート!$B$1:$I$148,2,FALSE),"")=0,"",IFERROR(VLOOKUP(B42,単位登録シート!$B$1:$I$148,2,FALSE),""))</f>
        <v/>
      </c>
      <c r="D42" s="59" t="str">
        <f>IFERROR(VLOOKUP(B42,単位登録シート!$B$1:$I$148,3,FALSE),"")</f>
        <v/>
      </c>
      <c r="E42" s="151" t="str">
        <f>IF(IFERROR(VLOOKUP(B42,単位登録シート!$B$1:$I$148,4,FALSE),"")=0,"",IFERROR(VLOOKUP(B42,単位登録シート!$B$1:$I$148,4,FALSE),""))</f>
        <v/>
      </c>
      <c r="F42" s="59" t="str">
        <f>IF(IFERROR(VLOOKUP(B42,単位登録シート!$B$1:$I$148,5,FALSE),"")=0,"",IFERROR(VLOOKUP(B42,単位登録シート!$B$1:$I$148,5,FALSE),""))</f>
        <v/>
      </c>
      <c r="G42" s="59" t="str">
        <f>IF(IFERROR(VLOOKUP(B42,単位登録シート!$B$1:$I$148,6,FALSE),"")=0,"",IFERROR(VLOOKUP(B42,単位登録シート!$B$1:$I$148,6,FALSE),""))</f>
        <v/>
      </c>
      <c r="H42" s="148" t="str">
        <f>IF(IFERROR(VLOOKUP(B42,単位登録シート!$B$1:$I$148,7,FALSE),"")=0,"",IFERROR(VLOOKUP(B42,単位登録シート!$B$1:$I$148,7,FALSE),""))</f>
        <v/>
      </c>
      <c r="I42" s="152" t="str">
        <f>IF(IFERROR(VLOOKUP(B42,単位登録シート!$B$1:$I$148,8,FALSE),"")=0,"",IFERROR(VLOOKUP(B42,単位登録シート!$B$1:$I$148,8,FALSE),""))</f>
        <v/>
      </c>
    </row>
    <row r="43" spans="2:9" s="149" customFormat="1" ht="23.45" customHeight="1">
      <c r="B43" s="150">
        <v>35</v>
      </c>
      <c r="C43" s="152" t="str">
        <f>IF(IFERROR(VLOOKUP(B43,単位登録シート!$B$1:$I$148,2,FALSE),"")=0,"",IFERROR(VLOOKUP(B43,単位登録シート!$B$1:$I$148,2,FALSE),""))</f>
        <v/>
      </c>
      <c r="D43" s="59" t="str">
        <f>IFERROR(VLOOKUP(B43,単位登録シート!$B$1:$I$148,3,FALSE),"")</f>
        <v/>
      </c>
      <c r="E43" s="151" t="str">
        <f>IF(IFERROR(VLOOKUP(B43,単位登録シート!$B$1:$I$148,4,FALSE),"")=0,"",IFERROR(VLOOKUP(B43,単位登録シート!$B$1:$I$148,4,FALSE),""))</f>
        <v/>
      </c>
      <c r="F43" s="59" t="str">
        <f>IF(IFERROR(VLOOKUP(B43,単位登録シート!$B$1:$I$148,5,FALSE),"")=0,"",IFERROR(VLOOKUP(B43,単位登録シート!$B$1:$I$148,5,FALSE),""))</f>
        <v/>
      </c>
      <c r="G43" s="59" t="str">
        <f>IF(IFERROR(VLOOKUP(B43,単位登録シート!$B$1:$I$148,6,FALSE),"")=0,"",IFERROR(VLOOKUP(B43,単位登録シート!$B$1:$I$148,6,FALSE),""))</f>
        <v/>
      </c>
      <c r="H43" s="148" t="str">
        <f>IF(IFERROR(VLOOKUP(B43,単位登録シート!$B$1:$I$148,7,FALSE),"")=0,"",IFERROR(VLOOKUP(B43,単位登録シート!$B$1:$I$148,7,FALSE),""))</f>
        <v/>
      </c>
      <c r="I43" s="152" t="str">
        <f>IF(IFERROR(VLOOKUP(B43,単位登録シート!$B$1:$I$148,8,FALSE),"")=0,"",IFERROR(VLOOKUP(B43,単位登録シート!$B$1:$I$148,8,FALSE),""))</f>
        <v/>
      </c>
    </row>
    <row r="44" spans="2:9" s="149" customFormat="1" ht="23.45" customHeight="1">
      <c r="B44" s="150">
        <v>36</v>
      </c>
      <c r="C44" s="152" t="str">
        <f>IF(IFERROR(VLOOKUP(B44,単位登録シート!$B$1:$I$148,2,FALSE),"")=0,"",IFERROR(VLOOKUP(B44,単位登録シート!$B$1:$I$148,2,FALSE),""))</f>
        <v/>
      </c>
      <c r="D44" s="59" t="str">
        <f>IFERROR(VLOOKUP(B44,単位登録シート!$B$1:$I$148,3,FALSE),"")</f>
        <v/>
      </c>
      <c r="E44" s="151" t="str">
        <f>IF(IFERROR(VLOOKUP(B44,単位登録シート!$B$1:$I$148,4,FALSE),"")=0,"",IFERROR(VLOOKUP(B44,単位登録シート!$B$1:$I$148,4,FALSE),""))</f>
        <v/>
      </c>
      <c r="F44" s="59" t="str">
        <f>IF(IFERROR(VLOOKUP(B44,単位登録シート!$B$1:$I$148,5,FALSE),"")=0,"",IFERROR(VLOOKUP(B44,単位登録シート!$B$1:$I$148,5,FALSE),""))</f>
        <v/>
      </c>
      <c r="G44" s="59" t="str">
        <f>IF(IFERROR(VLOOKUP(B44,単位登録シート!$B$1:$I$148,6,FALSE),"")=0,"",IFERROR(VLOOKUP(B44,単位登録シート!$B$1:$I$148,6,FALSE),""))</f>
        <v/>
      </c>
      <c r="H44" s="148" t="str">
        <f>IF(IFERROR(VLOOKUP(B44,単位登録シート!$B$1:$I$148,7,FALSE),"")=0,"",IFERROR(VLOOKUP(B44,単位登録シート!$B$1:$I$148,7,FALSE),""))</f>
        <v/>
      </c>
      <c r="I44" s="152" t="str">
        <f>IF(IFERROR(VLOOKUP(B44,単位登録シート!$B$1:$I$148,8,FALSE),"")=0,"",IFERROR(VLOOKUP(B44,単位登録シート!$B$1:$I$148,8,FALSE),""))</f>
        <v/>
      </c>
    </row>
    <row r="45" spans="2:9" s="149" customFormat="1" ht="23.45" customHeight="1">
      <c r="B45" s="150">
        <v>37</v>
      </c>
      <c r="C45" s="152" t="str">
        <f>IF(IFERROR(VLOOKUP(B45,単位登録シート!$B$1:$I$148,2,FALSE),"")=0,"",IFERROR(VLOOKUP(B45,単位登録シート!$B$1:$I$148,2,FALSE),""))</f>
        <v/>
      </c>
      <c r="D45" s="59" t="str">
        <f>IFERROR(VLOOKUP(B45,単位登録シート!$B$1:$I$148,3,FALSE),"")</f>
        <v/>
      </c>
      <c r="E45" s="151" t="str">
        <f>IF(IFERROR(VLOOKUP(B45,単位登録シート!$B$1:$I$148,4,FALSE),"")=0,"",IFERROR(VLOOKUP(B45,単位登録シート!$B$1:$I$148,4,FALSE),""))</f>
        <v/>
      </c>
      <c r="F45" s="59" t="str">
        <f>IF(IFERROR(VLOOKUP(B45,単位登録シート!$B$1:$I$148,5,FALSE),"")=0,"",IFERROR(VLOOKUP(B45,単位登録シート!$B$1:$I$148,5,FALSE),""))</f>
        <v/>
      </c>
      <c r="G45" s="59" t="str">
        <f>IF(IFERROR(VLOOKUP(B45,単位登録シート!$B$1:$I$148,6,FALSE),"")=0,"",IFERROR(VLOOKUP(B45,単位登録シート!$B$1:$I$148,6,FALSE),""))</f>
        <v/>
      </c>
      <c r="H45" s="148" t="str">
        <f>IF(IFERROR(VLOOKUP(B45,単位登録シート!$B$1:$I$148,7,FALSE),"")=0,"",IFERROR(VLOOKUP(B45,単位登録シート!$B$1:$I$148,7,FALSE),""))</f>
        <v/>
      </c>
      <c r="I45" s="152" t="str">
        <f>IF(IFERROR(VLOOKUP(B45,単位登録シート!$B$1:$I$148,8,FALSE),"")=0,"",IFERROR(VLOOKUP(B45,単位登録シート!$B$1:$I$148,8,FALSE),""))</f>
        <v/>
      </c>
    </row>
    <row r="46" spans="2:9" s="149" customFormat="1" ht="23.45" customHeight="1">
      <c r="B46" s="150">
        <v>38</v>
      </c>
      <c r="C46" s="152" t="str">
        <f>IF(IFERROR(VLOOKUP(B46,単位登録シート!$B$1:$I$148,2,FALSE),"")=0,"",IFERROR(VLOOKUP(B46,単位登録シート!$B$1:$I$148,2,FALSE),""))</f>
        <v/>
      </c>
      <c r="D46" s="59" t="str">
        <f>IFERROR(VLOOKUP(B46,単位登録シート!$B$1:$I$148,3,FALSE),"")</f>
        <v/>
      </c>
      <c r="E46" s="151" t="str">
        <f>IF(IFERROR(VLOOKUP(B46,単位登録シート!$B$1:$I$148,4,FALSE),"")=0,"",IFERROR(VLOOKUP(B46,単位登録シート!$B$1:$I$148,4,FALSE),""))</f>
        <v/>
      </c>
      <c r="F46" s="59" t="str">
        <f>IF(IFERROR(VLOOKUP(B46,単位登録シート!$B$1:$I$148,5,FALSE),"")=0,"",IFERROR(VLOOKUP(B46,単位登録シート!$B$1:$I$148,5,FALSE),""))</f>
        <v/>
      </c>
      <c r="G46" s="59" t="str">
        <f>IF(IFERROR(VLOOKUP(B46,単位登録シート!$B$1:$I$148,6,FALSE),"")=0,"",IFERROR(VLOOKUP(B46,単位登録シート!$B$1:$I$148,6,FALSE),""))</f>
        <v/>
      </c>
      <c r="H46" s="148" t="str">
        <f>IF(IFERROR(VLOOKUP(B46,単位登録シート!$B$1:$I$148,7,FALSE),"")=0,"",IFERROR(VLOOKUP(B46,単位登録シート!$B$1:$I$148,7,FALSE),""))</f>
        <v/>
      </c>
      <c r="I46" s="152" t="str">
        <f>IF(IFERROR(VLOOKUP(B46,単位登録シート!$B$1:$I$148,8,FALSE),"")=0,"",IFERROR(VLOOKUP(B46,単位登録シート!$B$1:$I$148,8,FALSE),""))</f>
        <v/>
      </c>
    </row>
    <row r="47" spans="2:9" s="149" customFormat="1" ht="23.45" customHeight="1">
      <c r="B47" s="150">
        <v>39</v>
      </c>
      <c r="C47" s="152" t="str">
        <f>IF(IFERROR(VLOOKUP(B47,単位登録シート!$B$1:$I$148,2,FALSE),"")=0,"",IFERROR(VLOOKUP(B47,単位登録シート!$B$1:$I$148,2,FALSE),""))</f>
        <v/>
      </c>
      <c r="D47" s="59" t="str">
        <f>IFERROR(VLOOKUP(B47,単位登録シート!$B$1:$I$148,3,FALSE),"")</f>
        <v/>
      </c>
      <c r="E47" s="151" t="str">
        <f>IF(IFERROR(VLOOKUP(B47,単位登録シート!$B$1:$I$148,4,FALSE),"")=0,"",IFERROR(VLOOKUP(B47,単位登録シート!$B$1:$I$148,4,FALSE),""))</f>
        <v/>
      </c>
      <c r="F47" s="59" t="str">
        <f>IF(IFERROR(VLOOKUP(B47,単位登録シート!$B$1:$I$148,5,FALSE),"")=0,"",IFERROR(VLOOKUP(B47,単位登録シート!$B$1:$I$148,5,FALSE),""))</f>
        <v/>
      </c>
      <c r="G47" s="59" t="str">
        <f>IF(IFERROR(VLOOKUP(B47,単位登録シート!$B$1:$I$148,6,FALSE),"")=0,"",IFERROR(VLOOKUP(B47,単位登録シート!$B$1:$I$148,6,FALSE),""))</f>
        <v/>
      </c>
      <c r="H47" s="148" t="str">
        <f>IF(IFERROR(VLOOKUP(B47,単位登録シート!$B$1:$I$148,7,FALSE),"")=0,"",IFERROR(VLOOKUP(B47,単位登録シート!$B$1:$I$148,7,FALSE),""))</f>
        <v/>
      </c>
      <c r="I47" s="152" t="str">
        <f>IF(IFERROR(VLOOKUP(B47,単位登録シート!$B$1:$I$148,8,FALSE),"")=0,"",IFERROR(VLOOKUP(B47,単位登録シート!$B$1:$I$148,8,FALSE),""))</f>
        <v/>
      </c>
    </row>
    <row r="48" spans="2:9" s="149" customFormat="1" ht="23.45" customHeight="1">
      <c r="B48" s="150">
        <v>40</v>
      </c>
      <c r="C48" s="152" t="str">
        <f>IF(IFERROR(VLOOKUP(B48,単位登録シート!$B$1:$I$148,2,FALSE),"")=0,"",IFERROR(VLOOKUP(B48,単位登録シート!$B$1:$I$148,2,FALSE),""))</f>
        <v/>
      </c>
      <c r="D48" s="59" t="str">
        <f>IFERROR(VLOOKUP(B48,単位登録シート!$B$1:$I$148,3,FALSE),"")</f>
        <v/>
      </c>
      <c r="E48" s="151" t="str">
        <f>IF(IFERROR(VLOOKUP(B48,単位登録シート!$B$1:$I$148,4,FALSE),"")=0,"",IFERROR(VLOOKUP(B48,単位登録シート!$B$1:$I$148,4,FALSE),""))</f>
        <v/>
      </c>
      <c r="F48" s="59" t="str">
        <f>IF(IFERROR(VLOOKUP(B48,単位登録シート!$B$1:$I$148,5,FALSE),"")=0,"",IFERROR(VLOOKUP(B48,単位登録シート!$B$1:$I$148,5,FALSE),""))</f>
        <v/>
      </c>
      <c r="G48" s="59" t="str">
        <f>IF(IFERROR(VLOOKUP(B48,単位登録シート!$B$1:$I$148,6,FALSE),"")=0,"",IFERROR(VLOOKUP(B48,単位登録シート!$B$1:$I$148,6,FALSE),""))</f>
        <v/>
      </c>
      <c r="H48" s="148" t="str">
        <f>IF(IFERROR(VLOOKUP(B48,単位登録シート!$B$1:$I$148,7,FALSE),"")=0,"",IFERROR(VLOOKUP(B48,単位登録シート!$B$1:$I$148,7,FALSE),""))</f>
        <v/>
      </c>
      <c r="I48" s="152" t="str">
        <f>IF(IFERROR(VLOOKUP(B48,単位登録シート!$B$1:$I$148,8,FALSE),"")=0,"",IFERROR(VLOOKUP(B48,単位登録シート!$B$1:$I$148,8,FALSE),""))</f>
        <v/>
      </c>
    </row>
    <row r="49" spans="2:9" s="149" customFormat="1" ht="23.45" customHeight="1">
      <c r="B49" s="150">
        <v>41</v>
      </c>
      <c r="C49" s="152" t="str">
        <f>IF(IFERROR(VLOOKUP(B49,単位登録シート!$B$1:$I$148,2,FALSE),"")=0,"",IFERROR(VLOOKUP(B49,単位登録シート!$B$1:$I$148,2,FALSE),""))</f>
        <v/>
      </c>
      <c r="D49" s="59" t="str">
        <f>IFERROR(VLOOKUP(B49,単位登録シート!$B$1:$I$148,3,FALSE),"")</f>
        <v/>
      </c>
      <c r="E49" s="151" t="str">
        <f>IF(IFERROR(VLOOKUP(B49,単位登録シート!$B$1:$I$148,4,FALSE),"")=0,"",IFERROR(VLOOKUP(B49,単位登録シート!$B$1:$I$148,4,FALSE),""))</f>
        <v/>
      </c>
      <c r="F49" s="59" t="str">
        <f>IF(IFERROR(VLOOKUP(B49,単位登録シート!$B$1:$I$148,5,FALSE),"")=0,"",IFERROR(VLOOKUP(B49,単位登録シート!$B$1:$I$148,5,FALSE),""))</f>
        <v/>
      </c>
      <c r="G49" s="59" t="str">
        <f>IF(IFERROR(VLOOKUP(B49,単位登録シート!$B$1:$I$148,6,FALSE),"")=0,"",IFERROR(VLOOKUP(B49,単位登録シート!$B$1:$I$148,6,FALSE),""))</f>
        <v/>
      </c>
      <c r="H49" s="148" t="str">
        <f>IF(IFERROR(VLOOKUP(B49,単位登録シート!$B$1:$I$148,7,FALSE),"")=0,"",IFERROR(VLOOKUP(B49,単位登録シート!$B$1:$I$148,7,FALSE),""))</f>
        <v/>
      </c>
      <c r="I49" s="152" t="str">
        <f>IF(IFERROR(VLOOKUP(B49,単位登録シート!$B$1:$I$148,8,FALSE),"")=0,"",IFERROR(VLOOKUP(B49,単位登録シート!$B$1:$I$148,8,FALSE),""))</f>
        <v/>
      </c>
    </row>
    <row r="50" spans="2:9" s="149" customFormat="1" ht="23.45" customHeight="1">
      <c r="B50" s="150">
        <v>42</v>
      </c>
      <c r="C50" s="152" t="str">
        <f>IF(IFERROR(VLOOKUP(B50,単位登録シート!$B$1:$I$148,2,FALSE),"")=0,"",IFERROR(VLOOKUP(B50,単位登録シート!$B$1:$I$148,2,FALSE),""))</f>
        <v/>
      </c>
      <c r="D50" s="59" t="str">
        <f>IFERROR(VLOOKUP(B50,単位登録シート!$B$1:$I$148,3,FALSE),"")</f>
        <v/>
      </c>
      <c r="E50" s="151" t="str">
        <f>IF(IFERROR(VLOOKUP(B50,単位登録シート!$B$1:$I$148,4,FALSE),"")=0,"",IFERROR(VLOOKUP(B50,単位登録シート!$B$1:$I$148,4,FALSE),""))</f>
        <v/>
      </c>
      <c r="F50" s="59" t="str">
        <f>IF(IFERROR(VLOOKUP(B50,単位登録シート!$B$1:$I$148,5,FALSE),"")=0,"",IFERROR(VLOOKUP(B50,単位登録シート!$B$1:$I$148,5,FALSE),""))</f>
        <v/>
      </c>
      <c r="G50" s="59" t="str">
        <f>IF(IFERROR(VLOOKUP(B50,単位登録シート!$B$1:$I$148,6,FALSE),"")=0,"",IFERROR(VLOOKUP(B50,単位登録シート!$B$1:$I$148,6,FALSE),""))</f>
        <v/>
      </c>
      <c r="H50" s="148" t="str">
        <f>IF(IFERROR(VLOOKUP(B50,単位登録シート!$B$1:$I$148,7,FALSE),"")=0,"",IFERROR(VLOOKUP(B50,単位登録シート!$B$1:$I$148,7,FALSE),""))</f>
        <v/>
      </c>
      <c r="I50" s="152" t="str">
        <f>IF(IFERROR(VLOOKUP(B50,単位登録シート!$B$1:$I$148,8,FALSE),"")=0,"",IFERROR(VLOOKUP(B50,単位登録シート!$B$1:$I$148,8,FALSE),""))</f>
        <v/>
      </c>
    </row>
    <row r="51" spans="2:9" s="149" customFormat="1" ht="23.45" customHeight="1">
      <c r="B51" s="150">
        <v>43</v>
      </c>
      <c r="C51" s="152" t="str">
        <f>IF(IFERROR(VLOOKUP(B51,単位登録シート!$B$1:$I$148,2,FALSE),"")=0,"",IFERROR(VLOOKUP(B51,単位登録シート!$B$1:$I$148,2,FALSE),""))</f>
        <v/>
      </c>
      <c r="D51" s="59" t="str">
        <f>IFERROR(VLOOKUP(B51,単位登録シート!$B$1:$I$148,3,FALSE),"")</f>
        <v/>
      </c>
      <c r="E51" s="151" t="str">
        <f>IF(IFERROR(VLOOKUP(B51,単位登録シート!$B$1:$I$148,4,FALSE),"")=0,"",IFERROR(VLOOKUP(B51,単位登録シート!$B$1:$I$148,4,FALSE),""))</f>
        <v/>
      </c>
      <c r="F51" s="59" t="str">
        <f>IF(IFERROR(VLOOKUP(B51,単位登録シート!$B$1:$I$148,5,FALSE),"")=0,"",IFERROR(VLOOKUP(B51,単位登録シート!$B$1:$I$148,5,FALSE),""))</f>
        <v/>
      </c>
      <c r="G51" s="59" t="str">
        <f>IF(IFERROR(VLOOKUP(B51,単位登録シート!$B$1:$I$148,6,FALSE),"")=0,"",IFERROR(VLOOKUP(B51,単位登録シート!$B$1:$I$148,6,FALSE),""))</f>
        <v/>
      </c>
      <c r="H51" s="148" t="str">
        <f>IF(IFERROR(VLOOKUP(B51,単位登録シート!$B$1:$I$148,7,FALSE),"")=0,"",IFERROR(VLOOKUP(B51,単位登録シート!$B$1:$I$148,7,FALSE),""))</f>
        <v/>
      </c>
      <c r="I51" s="152" t="str">
        <f>IF(IFERROR(VLOOKUP(B51,単位登録シート!$B$1:$I$148,8,FALSE),"")=0,"",IFERROR(VLOOKUP(B51,単位登録シート!$B$1:$I$148,8,FALSE),""))</f>
        <v/>
      </c>
    </row>
    <row r="52" spans="2:9" s="149" customFormat="1" ht="23.45" customHeight="1">
      <c r="B52" s="150">
        <v>44</v>
      </c>
      <c r="C52" s="152" t="str">
        <f>IF(IFERROR(VLOOKUP(B52,単位登録シート!$B$1:$I$148,2,FALSE),"")=0,"",IFERROR(VLOOKUP(B52,単位登録シート!$B$1:$I$148,2,FALSE),""))</f>
        <v/>
      </c>
      <c r="D52" s="59" t="str">
        <f>IFERROR(VLOOKUP(B52,単位登録シート!$B$1:$I$148,3,FALSE),"")</f>
        <v/>
      </c>
      <c r="E52" s="151" t="str">
        <f>IF(IFERROR(VLOOKUP(B52,単位登録シート!$B$1:$I$148,4,FALSE),"")=0,"",IFERROR(VLOOKUP(B52,単位登録シート!$B$1:$I$148,4,FALSE),""))</f>
        <v/>
      </c>
      <c r="F52" s="59" t="str">
        <f>IF(IFERROR(VLOOKUP(B52,単位登録シート!$B$1:$I$148,5,FALSE),"")=0,"",IFERROR(VLOOKUP(B52,単位登録シート!$B$1:$I$148,5,FALSE),""))</f>
        <v/>
      </c>
      <c r="G52" s="59" t="str">
        <f>IF(IFERROR(VLOOKUP(B52,単位登録シート!$B$1:$I$148,6,FALSE),"")=0,"",IFERROR(VLOOKUP(B52,単位登録シート!$B$1:$I$148,6,FALSE),""))</f>
        <v/>
      </c>
      <c r="H52" s="148" t="str">
        <f>IF(IFERROR(VLOOKUP(B52,単位登録シート!$B$1:$I$148,7,FALSE),"")=0,"",IFERROR(VLOOKUP(B52,単位登録シート!$B$1:$I$148,7,FALSE),""))</f>
        <v/>
      </c>
      <c r="I52" s="152" t="str">
        <f>IF(IFERROR(VLOOKUP(B52,単位登録シート!$B$1:$I$148,8,FALSE),"")=0,"",IFERROR(VLOOKUP(B52,単位登録シート!$B$1:$I$148,8,FALSE),""))</f>
        <v/>
      </c>
    </row>
    <row r="54" spans="2:9" s="157" customFormat="1" ht="19.899999999999999" customHeight="1">
      <c r="C54" s="158"/>
      <c r="E54" s="159"/>
      <c r="F54" s="159"/>
      <c r="H54" s="160"/>
      <c r="I54" s="161"/>
    </row>
    <row r="55" spans="2:9" s="157" customFormat="1" ht="19.899999999999999" customHeight="1">
      <c r="C55" s="158"/>
      <c r="E55" s="159"/>
      <c r="F55" s="159"/>
      <c r="H55" s="160"/>
      <c r="I55" s="161"/>
    </row>
    <row r="56" spans="2:9" s="157" customFormat="1" ht="19.899999999999999" customHeight="1">
      <c r="C56" s="158"/>
      <c r="E56" s="159"/>
      <c r="F56" s="159"/>
      <c r="H56" s="160"/>
      <c r="I56" s="161"/>
    </row>
    <row r="57" spans="2:9" s="157" customFormat="1" ht="19.899999999999999" customHeight="1">
      <c r="C57" s="158"/>
      <c r="E57" s="159"/>
      <c r="F57" s="159"/>
      <c r="H57" s="160"/>
      <c r="I57" s="161"/>
    </row>
    <row r="58" spans="2:9" s="157" customFormat="1" ht="19.899999999999999" customHeight="1">
      <c r="C58" s="158"/>
      <c r="E58" s="159"/>
      <c r="F58" s="159"/>
      <c r="H58" s="160"/>
      <c r="I58" s="161"/>
    </row>
    <row r="59" spans="2:9" s="157" customFormat="1" ht="19.899999999999999" customHeight="1">
      <c r="C59" s="158"/>
      <c r="E59" s="159"/>
      <c r="F59" s="159"/>
      <c r="H59" s="160"/>
      <c r="I59" s="161"/>
    </row>
    <row r="60" spans="2:9" s="157" customFormat="1" ht="19.899999999999999" customHeight="1">
      <c r="C60" s="158"/>
      <c r="E60" s="159"/>
      <c r="F60" s="159"/>
      <c r="H60" s="160"/>
      <c r="I60" s="161"/>
    </row>
    <row r="61" spans="2:9" s="157" customFormat="1" ht="19.899999999999999" customHeight="1">
      <c r="C61" s="158"/>
      <c r="E61" s="159"/>
      <c r="F61" s="159"/>
      <c r="H61" s="160"/>
      <c r="I61" s="161"/>
    </row>
    <row r="62" spans="2:9" s="157" customFormat="1" ht="19.899999999999999" customHeight="1">
      <c r="C62" s="158"/>
      <c r="E62" s="159"/>
      <c r="F62" s="159"/>
      <c r="H62" s="160"/>
      <c r="I62" s="161"/>
    </row>
    <row r="63" spans="2:9" s="157" customFormat="1" ht="19.899999999999999" customHeight="1">
      <c r="C63" s="158"/>
      <c r="E63" s="159"/>
      <c r="F63" s="159"/>
      <c r="H63" s="160"/>
      <c r="I63" s="161"/>
    </row>
    <row r="64" spans="2:9" s="157" customFormat="1" ht="19.899999999999999" customHeight="1">
      <c r="C64" s="158"/>
      <c r="E64" s="159"/>
      <c r="F64" s="159"/>
      <c r="H64" s="160"/>
      <c r="I64" s="161"/>
    </row>
    <row r="65" spans="3:9" s="157" customFormat="1" ht="19.899999999999999" customHeight="1">
      <c r="C65" s="158"/>
      <c r="E65" s="159"/>
      <c r="F65" s="159"/>
      <c r="H65" s="160"/>
      <c r="I65" s="161"/>
    </row>
    <row r="66" spans="3:9" s="157" customFormat="1" ht="19.899999999999999" customHeight="1">
      <c r="C66" s="158"/>
      <c r="E66" s="159"/>
      <c r="F66" s="159"/>
      <c r="H66" s="160"/>
      <c r="I66" s="161"/>
    </row>
    <row r="67" spans="3:9" s="157" customFormat="1" ht="19.899999999999999" customHeight="1">
      <c r="C67" s="158"/>
      <c r="E67" s="159"/>
      <c r="F67" s="159"/>
      <c r="H67" s="160"/>
      <c r="I67" s="161"/>
    </row>
    <row r="68" spans="3:9" s="157" customFormat="1" ht="19.899999999999999" customHeight="1">
      <c r="C68" s="158"/>
      <c r="E68" s="159"/>
      <c r="F68" s="159"/>
      <c r="H68" s="160"/>
      <c r="I68" s="161"/>
    </row>
    <row r="69" spans="3:9" s="157" customFormat="1" ht="19.899999999999999" customHeight="1">
      <c r="C69" s="158"/>
      <c r="E69" s="159"/>
      <c r="F69" s="159"/>
      <c r="H69" s="160"/>
      <c r="I69" s="161"/>
    </row>
    <row r="70" spans="3:9" s="157" customFormat="1" ht="19.899999999999999" customHeight="1">
      <c r="C70" s="158"/>
      <c r="E70" s="159"/>
      <c r="F70" s="159"/>
      <c r="H70" s="160"/>
      <c r="I70" s="161"/>
    </row>
    <row r="71" spans="3:9" s="157" customFormat="1" ht="19.899999999999999" customHeight="1">
      <c r="C71" s="158"/>
      <c r="E71" s="159"/>
      <c r="F71" s="159"/>
      <c r="H71" s="160"/>
      <c r="I71" s="161"/>
    </row>
    <row r="72" spans="3:9" s="157" customFormat="1" ht="19.899999999999999" customHeight="1">
      <c r="C72" s="158"/>
      <c r="E72" s="159"/>
      <c r="F72" s="159"/>
      <c r="H72" s="160"/>
      <c r="I72" s="161"/>
    </row>
    <row r="73" spans="3:9" s="157" customFormat="1" ht="19.899999999999999" customHeight="1">
      <c r="C73" s="158"/>
      <c r="E73" s="159"/>
      <c r="F73" s="159"/>
      <c r="H73" s="160"/>
      <c r="I73" s="161"/>
    </row>
    <row r="74" spans="3:9" s="157" customFormat="1" ht="19.899999999999999" customHeight="1">
      <c r="C74" s="158"/>
      <c r="E74" s="159"/>
      <c r="F74" s="159"/>
      <c r="H74" s="160"/>
      <c r="I74" s="161"/>
    </row>
    <row r="75" spans="3:9" s="157" customFormat="1" ht="19.899999999999999" customHeight="1">
      <c r="C75" s="158"/>
      <c r="E75" s="159"/>
      <c r="F75" s="159"/>
      <c r="H75" s="160"/>
      <c r="I75" s="161"/>
    </row>
    <row r="76" spans="3:9" s="157" customFormat="1" ht="19.899999999999999" customHeight="1">
      <c r="C76" s="158"/>
      <c r="E76" s="159"/>
      <c r="F76" s="159"/>
      <c r="H76" s="160"/>
      <c r="I76" s="161"/>
    </row>
    <row r="77" spans="3:9" s="157" customFormat="1" ht="19.899999999999999" customHeight="1">
      <c r="C77" s="158"/>
      <c r="E77" s="159"/>
      <c r="F77" s="159"/>
      <c r="H77" s="160"/>
      <c r="I77" s="161"/>
    </row>
    <row r="78" spans="3:9" s="157" customFormat="1" ht="19.899999999999999" customHeight="1">
      <c r="C78" s="158"/>
      <c r="E78" s="159"/>
      <c r="F78" s="159"/>
      <c r="H78" s="160"/>
      <c r="I78" s="161"/>
    </row>
    <row r="79" spans="3:9" s="157" customFormat="1" ht="19.899999999999999" customHeight="1">
      <c r="C79" s="158"/>
      <c r="E79" s="159"/>
      <c r="F79" s="159"/>
      <c r="H79" s="160"/>
      <c r="I79" s="161"/>
    </row>
    <row r="80" spans="3:9" s="157" customFormat="1" ht="19.899999999999999" customHeight="1">
      <c r="C80" s="158"/>
      <c r="E80" s="159"/>
      <c r="F80" s="159"/>
      <c r="H80" s="160"/>
      <c r="I80" s="161"/>
    </row>
    <row r="81" spans="3:9" s="157" customFormat="1" ht="19.899999999999999" customHeight="1">
      <c r="C81" s="158"/>
      <c r="E81" s="159"/>
      <c r="F81" s="159"/>
      <c r="H81" s="160"/>
      <c r="I81" s="161"/>
    </row>
    <row r="82" spans="3:9" s="157" customFormat="1" ht="19.899999999999999" customHeight="1">
      <c r="C82" s="158"/>
      <c r="E82" s="159"/>
      <c r="F82" s="159"/>
      <c r="H82" s="160"/>
      <c r="I82" s="161"/>
    </row>
    <row r="83" spans="3:9" s="157" customFormat="1" ht="19.899999999999999" customHeight="1">
      <c r="C83" s="158"/>
      <c r="E83" s="159"/>
      <c r="F83" s="159"/>
      <c r="H83" s="160"/>
      <c r="I83" s="161"/>
    </row>
    <row r="84" spans="3:9" s="157" customFormat="1" ht="19.899999999999999" customHeight="1">
      <c r="C84" s="158"/>
      <c r="E84" s="159"/>
      <c r="F84" s="159"/>
      <c r="H84" s="160"/>
      <c r="I84" s="161"/>
    </row>
    <row r="85" spans="3:9" s="157" customFormat="1" ht="19.899999999999999" customHeight="1">
      <c r="C85" s="158"/>
      <c r="E85" s="159"/>
      <c r="F85" s="159"/>
      <c r="H85" s="160"/>
      <c r="I85" s="161"/>
    </row>
    <row r="86" spans="3:9" s="157" customFormat="1" ht="19.899999999999999" customHeight="1">
      <c r="C86" s="158"/>
      <c r="E86" s="159"/>
      <c r="F86" s="159"/>
      <c r="H86" s="160"/>
      <c r="I86" s="161"/>
    </row>
    <row r="87" spans="3:9" s="157" customFormat="1" ht="19.899999999999999" customHeight="1">
      <c r="C87" s="158"/>
      <c r="E87" s="159"/>
      <c r="F87" s="159"/>
      <c r="H87" s="160"/>
      <c r="I87" s="161"/>
    </row>
    <row r="88" spans="3:9" s="157" customFormat="1" ht="19.899999999999999" customHeight="1">
      <c r="C88" s="158"/>
      <c r="E88" s="159"/>
      <c r="F88" s="159"/>
      <c r="H88" s="160"/>
      <c r="I88" s="161"/>
    </row>
    <row r="89" spans="3:9" s="157" customFormat="1" ht="19.899999999999999" customHeight="1">
      <c r="C89" s="158"/>
      <c r="E89" s="159"/>
      <c r="F89" s="159"/>
      <c r="H89" s="160"/>
      <c r="I89" s="161"/>
    </row>
    <row r="90" spans="3:9" s="157" customFormat="1" ht="19.899999999999999" customHeight="1">
      <c r="C90" s="158"/>
      <c r="E90" s="159"/>
      <c r="F90" s="159"/>
      <c r="H90" s="160"/>
      <c r="I90" s="161"/>
    </row>
    <row r="91" spans="3:9" s="157" customFormat="1" ht="19.899999999999999" customHeight="1">
      <c r="C91" s="158"/>
      <c r="E91" s="159"/>
      <c r="F91" s="159"/>
      <c r="H91" s="160"/>
      <c r="I91" s="161"/>
    </row>
    <row r="92" spans="3:9" s="157" customFormat="1" ht="19.899999999999999" customHeight="1">
      <c r="C92" s="158"/>
      <c r="E92" s="159"/>
      <c r="F92" s="159"/>
      <c r="H92" s="160"/>
      <c r="I92" s="161"/>
    </row>
    <row r="93" spans="3:9" s="157" customFormat="1" ht="19.899999999999999" customHeight="1">
      <c r="C93" s="158"/>
      <c r="E93" s="159"/>
      <c r="F93" s="159"/>
      <c r="H93" s="160"/>
      <c r="I93" s="161"/>
    </row>
    <row r="94" spans="3:9" s="157" customFormat="1" ht="19.899999999999999" customHeight="1">
      <c r="C94" s="158"/>
      <c r="E94" s="159"/>
      <c r="F94" s="159"/>
      <c r="H94" s="160"/>
      <c r="I94" s="161"/>
    </row>
    <row r="95" spans="3:9" s="157" customFormat="1" ht="19.899999999999999" customHeight="1">
      <c r="C95" s="158"/>
      <c r="E95" s="159"/>
      <c r="F95" s="159"/>
      <c r="H95" s="160"/>
      <c r="I95" s="161"/>
    </row>
    <row r="96" spans="3:9" s="157" customFormat="1" ht="19.899999999999999" customHeight="1">
      <c r="C96" s="158"/>
      <c r="E96" s="159"/>
      <c r="F96" s="159"/>
      <c r="H96" s="160"/>
      <c r="I96" s="161"/>
    </row>
    <row r="97" spans="3:9" s="157" customFormat="1" ht="19.899999999999999" customHeight="1">
      <c r="C97" s="158"/>
      <c r="E97" s="159"/>
      <c r="F97" s="159"/>
      <c r="H97" s="160"/>
      <c r="I97" s="161"/>
    </row>
    <row r="98" spans="3:9" s="157" customFormat="1" ht="19.899999999999999" customHeight="1">
      <c r="C98" s="158"/>
      <c r="E98" s="159"/>
      <c r="F98" s="159"/>
      <c r="H98" s="160"/>
      <c r="I98" s="161"/>
    </row>
    <row r="99" spans="3:9" s="157" customFormat="1" ht="19.899999999999999" customHeight="1">
      <c r="C99" s="158"/>
      <c r="E99" s="159"/>
      <c r="F99" s="159"/>
      <c r="H99" s="160"/>
      <c r="I99" s="161"/>
    </row>
    <row r="100" spans="3:9" s="157" customFormat="1" ht="19.899999999999999" customHeight="1">
      <c r="C100" s="158"/>
      <c r="E100" s="159"/>
      <c r="F100" s="159"/>
      <c r="H100" s="160"/>
      <c r="I100" s="161"/>
    </row>
    <row r="101" spans="3:9" s="157" customFormat="1" ht="19.899999999999999" customHeight="1">
      <c r="C101" s="158"/>
      <c r="E101" s="159"/>
      <c r="F101" s="159"/>
      <c r="H101" s="160"/>
      <c r="I101" s="161"/>
    </row>
    <row r="102" spans="3:9" s="157" customFormat="1" ht="19.899999999999999" customHeight="1">
      <c r="C102" s="158"/>
      <c r="E102" s="159"/>
      <c r="F102" s="159"/>
      <c r="H102" s="160"/>
      <c r="I102" s="161"/>
    </row>
    <row r="103" spans="3:9" s="157" customFormat="1" ht="19.899999999999999" customHeight="1">
      <c r="C103" s="158"/>
      <c r="E103" s="159"/>
      <c r="F103" s="159"/>
      <c r="H103" s="160"/>
      <c r="I103" s="161"/>
    </row>
    <row r="104" spans="3:9" s="157" customFormat="1" ht="19.899999999999999" customHeight="1">
      <c r="C104" s="158"/>
      <c r="E104" s="159"/>
      <c r="F104" s="159"/>
      <c r="H104" s="160"/>
      <c r="I104" s="161"/>
    </row>
    <row r="105" spans="3:9" s="157" customFormat="1" ht="19.899999999999999" customHeight="1">
      <c r="C105" s="158"/>
      <c r="E105" s="159"/>
      <c r="F105" s="159"/>
      <c r="H105" s="160"/>
      <c r="I105" s="161"/>
    </row>
    <row r="106" spans="3:9" s="157" customFormat="1" ht="19.899999999999999" customHeight="1">
      <c r="C106" s="158"/>
      <c r="E106" s="159"/>
      <c r="F106" s="159"/>
      <c r="H106" s="160"/>
      <c r="I106" s="161"/>
    </row>
    <row r="107" spans="3:9" s="157" customFormat="1" ht="19.899999999999999" customHeight="1">
      <c r="C107" s="158"/>
      <c r="E107" s="159"/>
      <c r="F107" s="159"/>
      <c r="H107" s="160"/>
      <c r="I107" s="161"/>
    </row>
    <row r="108" spans="3:9" s="157" customFormat="1" ht="19.899999999999999" customHeight="1">
      <c r="C108" s="158"/>
      <c r="E108" s="159"/>
      <c r="F108" s="159"/>
      <c r="H108" s="160"/>
      <c r="I108" s="161"/>
    </row>
    <row r="109" spans="3:9" s="157" customFormat="1" ht="19.899999999999999" customHeight="1">
      <c r="C109" s="158"/>
      <c r="E109" s="159"/>
      <c r="F109" s="159"/>
      <c r="H109" s="160"/>
      <c r="I109" s="161"/>
    </row>
    <row r="110" spans="3:9" s="157" customFormat="1" ht="19.899999999999999" customHeight="1">
      <c r="C110" s="158"/>
      <c r="E110" s="159"/>
      <c r="F110" s="159"/>
      <c r="H110" s="160"/>
      <c r="I110" s="161"/>
    </row>
    <row r="111" spans="3:9" s="157" customFormat="1" ht="19.899999999999999" customHeight="1">
      <c r="C111" s="158"/>
      <c r="E111" s="159"/>
      <c r="F111" s="159"/>
      <c r="H111" s="160"/>
      <c r="I111" s="161"/>
    </row>
    <row r="112" spans="3:9" s="157" customFormat="1" ht="19.899999999999999" customHeight="1">
      <c r="C112" s="158"/>
      <c r="E112" s="159"/>
      <c r="F112" s="159"/>
      <c r="H112" s="160"/>
      <c r="I112" s="161"/>
    </row>
    <row r="113" spans="3:9" s="157" customFormat="1" ht="19.899999999999999" customHeight="1">
      <c r="C113" s="158"/>
      <c r="E113" s="159"/>
      <c r="F113" s="159"/>
      <c r="H113" s="160"/>
      <c r="I113" s="161"/>
    </row>
    <row r="114" spans="3:9" s="157" customFormat="1" ht="19.899999999999999" customHeight="1">
      <c r="C114" s="158"/>
      <c r="E114" s="159"/>
      <c r="F114" s="159"/>
      <c r="H114" s="160"/>
      <c r="I114" s="161"/>
    </row>
    <row r="115" spans="3:9" s="157" customFormat="1" ht="19.899999999999999" customHeight="1">
      <c r="C115" s="158"/>
      <c r="E115" s="159"/>
      <c r="F115" s="159"/>
      <c r="H115" s="160"/>
      <c r="I115" s="161"/>
    </row>
    <row r="116" spans="3:9" s="157" customFormat="1" ht="19.899999999999999" customHeight="1">
      <c r="C116" s="158"/>
      <c r="E116" s="159"/>
      <c r="F116" s="159"/>
      <c r="H116" s="160"/>
      <c r="I116" s="161"/>
    </row>
    <row r="117" spans="3:9" s="157" customFormat="1" ht="19.899999999999999" customHeight="1">
      <c r="C117" s="158"/>
      <c r="E117" s="159"/>
      <c r="F117" s="159"/>
      <c r="H117" s="160"/>
      <c r="I117" s="161"/>
    </row>
    <row r="118" spans="3:9" s="157" customFormat="1" ht="19.899999999999999" customHeight="1">
      <c r="C118" s="158"/>
      <c r="E118" s="159"/>
      <c r="F118" s="159"/>
      <c r="H118" s="160"/>
      <c r="I118" s="161"/>
    </row>
    <row r="119" spans="3:9" s="157" customFormat="1" ht="19.899999999999999" customHeight="1">
      <c r="C119" s="158"/>
      <c r="E119" s="159"/>
      <c r="F119" s="159"/>
      <c r="H119" s="160"/>
      <c r="I119" s="161"/>
    </row>
    <row r="120" spans="3:9" s="157" customFormat="1" ht="19.899999999999999" customHeight="1">
      <c r="C120" s="158"/>
      <c r="E120" s="159"/>
      <c r="F120" s="159"/>
      <c r="H120" s="160"/>
      <c r="I120" s="161"/>
    </row>
    <row r="121" spans="3:9" s="157" customFormat="1" ht="19.899999999999999" customHeight="1">
      <c r="C121" s="158"/>
      <c r="E121" s="159"/>
      <c r="F121" s="159"/>
      <c r="H121" s="160"/>
      <c r="I121" s="161"/>
    </row>
    <row r="122" spans="3:9" s="157" customFormat="1" ht="19.899999999999999" customHeight="1">
      <c r="C122" s="158"/>
      <c r="E122" s="159"/>
      <c r="F122" s="159"/>
      <c r="H122" s="160"/>
      <c r="I122" s="161"/>
    </row>
  </sheetData>
  <sheetProtection algorithmName="SHA-512" hashValue="KvtSXTVEIetUEjKz0uJm4vRyzNmzv52neUrYL6myX9A/ZfRq1gqYv3wIP0mZ4J0YaIhV/KfExAgshHiFaA+vvA==" saltValue="aHTOH8jIOj0EH855Et0QFw==" spinCount="100000" sheet="1" selectLockedCells="1"/>
  <phoneticPr fontId="2"/>
  <pageMargins left="0.51181102362204722" right="0.51181102362204722" top="0.74803149606299213" bottom="0.35433070866141736" header="0.31496062992125984" footer="0.31496062992125984"/>
  <pageSetup paperSize="9" scale="64" fitToHeight="0"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はじめにお読みください</vt:lpstr>
      <vt:lpstr>作成方法</vt:lpstr>
      <vt:lpstr>単位登録シート</vt:lpstr>
      <vt:lpstr>シート1</vt:lpstr>
      <vt:lpstr>シート2</vt:lpstr>
      <vt:lpstr>シート3-1</vt:lpstr>
      <vt:lpstr>シート3-2</vt:lpstr>
      <vt:lpstr>シート4</vt:lpstr>
      <vt:lpstr>提出用シート(入力不可）</vt:lpstr>
      <vt:lpstr>シート4!Print_Area</vt:lpstr>
      <vt:lpstr>はじめにお読みください!Print_Area</vt:lpstr>
      <vt:lpstr>単位登録シート!Print_Area</vt:lpstr>
      <vt:lpstr>'提出用シート(入力不可）'!Print_Area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JASPO</dc:creator>
  <cp:lastModifiedBy>北川 瑞季</cp:lastModifiedBy>
  <cp:lastPrinted>2025-04-04T01:37:19Z</cp:lastPrinted>
  <dcterms:created xsi:type="dcterms:W3CDTF">2019-07-28T00:42:01Z</dcterms:created>
  <dcterms:modified xsi:type="dcterms:W3CDTF">2025-05-19T02:04:53Z</dcterms:modified>
</cp:coreProperties>
</file>