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mc:AlternateContent xmlns:mc="http://schemas.openxmlformats.org/markup-compatibility/2006">
    <mc:Choice Requires="x15">
      <x15ac:absPath xmlns:x15ac="http://schemas.microsoft.com/office/spreadsheetml/2010/11/ac" url="\\cpfs10\maf\kyoyu\学会_庶務業務\838_日本臨床腫瘍薬学会\06. 認定\01_APACC\APACC新規・2023（令和5）★\3_申請書類～7月18日～8月17日〆★\【雛形】申請書類_HPアップ用\"/>
    </mc:Choice>
  </mc:AlternateContent>
  <xr:revisionPtr revIDLastSave="0" documentId="13_ncr:1_{54DE4B0B-9AF6-4536-A41B-319B9B545289}" xr6:coauthVersionLast="47" xr6:coauthVersionMax="47" xr10:uidLastSave="{00000000-0000-0000-0000-000000000000}"/>
  <bookViews>
    <workbookView xWindow="10170" yWindow="45" windowWidth="16965" windowHeight="14490" tabRatio="798" xr2:uid="{00000000-000D-0000-FFFF-FFFF00000000}"/>
  </bookViews>
  <sheets>
    <sheet name="はじめにお読みください" sheetId="13" r:id="rId1"/>
    <sheet name="作成方法" sheetId="19" r:id="rId2"/>
    <sheet name="単位登録シート" sheetId="5" r:id="rId3"/>
    <sheet name="シート1" sheetId="2" r:id="rId4"/>
    <sheet name="シート2" sheetId="1" r:id="rId5"/>
    <sheet name="シート3-1" sheetId="3" r:id="rId6"/>
    <sheet name="シート3-2" sheetId="17" r:id="rId7"/>
    <sheet name="シート4" sheetId="18" r:id="rId8"/>
    <sheet name="提出用シート(入力不可）" sheetId="9" r:id="rId9"/>
  </sheets>
  <definedNames>
    <definedName name="_xlnm._FilterDatabase" localSheetId="3" hidden="1">シート1!$B$2:$G$51</definedName>
    <definedName name="_xlnm._FilterDatabase" localSheetId="4" hidden="1">シート2!$B$2:$I$174</definedName>
    <definedName name="_xlnm._FilterDatabase" localSheetId="5" hidden="1">'シート3-1'!$B$2:$I$65</definedName>
    <definedName name="_xlnm._FilterDatabase" localSheetId="7" hidden="1">シート4!$A$2:$F$611</definedName>
    <definedName name="_xlnm.Print_Area" localSheetId="3">#REF!</definedName>
    <definedName name="_xlnm.Print_Area" localSheetId="7">シート4!$A$1:$H$630</definedName>
    <definedName name="_xlnm.Print_Area" localSheetId="0">はじめにお読みください!$A$1:$E$122</definedName>
    <definedName name="_xlnm.Print_Area" localSheetId="2">単位登録シート!$A$1:$J$149</definedName>
    <definedName name="_xlnm.Print_Area" localSheetId="8">'提出用シート(入力不可）'!$A$1:$J$53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91" i="5" l="1"/>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90" i="5"/>
  <c r="A69" i="5"/>
  <c r="A70" i="5"/>
  <c r="A71" i="5"/>
  <c r="A72" i="5"/>
  <c r="A73" i="5"/>
  <c r="A74" i="5"/>
  <c r="A75" i="5"/>
  <c r="A76" i="5"/>
  <c r="A77" i="5"/>
  <c r="A78" i="5"/>
  <c r="A79" i="5"/>
  <c r="A80" i="5"/>
  <c r="A81" i="5"/>
  <c r="A82" i="5"/>
  <c r="A68" i="5"/>
  <c r="A51" i="5"/>
  <c r="A52" i="5"/>
  <c r="A53" i="5"/>
  <c r="A54" i="5"/>
  <c r="A55" i="5"/>
  <c r="A56" i="5"/>
  <c r="A57" i="5"/>
  <c r="A58" i="5"/>
  <c r="A59" i="5"/>
  <c r="A60" i="5"/>
  <c r="A61" i="5"/>
  <c r="A50" i="5"/>
  <c r="A32" i="5"/>
  <c r="A33" i="5"/>
  <c r="A34" i="5"/>
  <c r="A35" i="5"/>
  <c r="A36" i="5"/>
  <c r="A37" i="5"/>
  <c r="A38" i="5"/>
  <c r="A39" i="5"/>
  <c r="A40" i="5"/>
  <c r="A41" i="5"/>
  <c r="A42" i="5"/>
  <c r="A31" i="5"/>
  <c r="A13" i="5"/>
  <c r="A14" i="5"/>
  <c r="A15" i="5"/>
  <c r="A16" i="5"/>
  <c r="A17" i="5"/>
  <c r="A18" i="5"/>
  <c r="A19" i="5"/>
  <c r="A20" i="5"/>
  <c r="A21" i="5"/>
  <c r="A22" i="5"/>
  <c r="A23" i="5"/>
  <c r="A12" i="5"/>
  <c r="I13" i="5"/>
  <c r="I14" i="5"/>
  <c r="I15" i="5"/>
  <c r="I16" i="5"/>
  <c r="I17" i="5"/>
  <c r="I18" i="5"/>
  <c r="I19" i="5"/>
  <c r="I20" i="5"/>
  <c r="I21" i="5"/>
  <c r="I22" i="5"/>
  <c r="I23" i="5"/>
  <c r="H13" i="5"/>
  <c r="H14" i="5"/>
  <c r="H15" i="5"/>
  <c r="H16" i="5"/>
  <c r="H17" i="5"/>
  <c r="H18" i="5"/>
  <c r="H19" i="5"/>
  <c r="H20" i="5"/>
  <c r="H21" i="5"/>
  <c r="H22" i="5"/>
  <c r="H23" i="5"/>
  <c r="G13" i="5"/>
  <c r="G14" i="5"/>
  <c r="G15" i="5"/>
  <c r="G16" i="5"/>
  <c r="G17" i="5"/>
  <c r="G18" i="5"/>
  <c r="G19" i="5"/>
  <c r="G20" i="5"/>
  <c r="G21" i="5"/>
  <c r="G22" i="5"/>
  <c r="G23" i="5"/>
  <c r="F13" i="5"/>
  <c r="F14" i="5"/>
  <c r="F15" i="5"/>
  <c r="F16" i="5"/>
  <c r="F17" i="5"/>
  <c r="F18" i="5"/>
  <c r="F19" i="5"/>
  <c r="F20" i="5"/>
  <c r="F21" i="5"/>
  <c r="F22" i="5"/>
  <c r="F23" i="5"/>
  <c r="G5" i="9"/>
  <c r="G4" i="9"/>
  <c r="G3" i="9"/>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I90" i="5"/>
  <c r="H90" i="5"/>
  <c r="G90" i="5"/>
  <c r="F90" i="5"/>
  <c r="I69" i="5"/>
  <c r="I70" i="5"/>
  <c r="I71" i="5"/>
  <c r="I72" i="5"/>
  <c r="I73" i="5"/>
  <c r="I74" i="5"/>
  <c r="I75" i="5"/>
  <c r="I76" i="5"/>
  <c r="I77" i="5"/>
  <c r="I78" i="5"/>
  <c r="I79" i="5"/>
  <c r="I80" i="5"/>
  <c r="I81" i="5"/>
  <c r="I82" i="5"/>
  <c r="G69" i="5"/>
  <c r="G70" i="5"/>
  <c r="G71" i="5"/>
  <c r="G72" i="5"/>
  <c r="G73" i="5"/>
  <c r="G74" i="5"/>
  <c r="G75" i="5"/>
  <c r="G76" i="5"/>
  <c r="G77" i="5"/>
  <c r="G78" i="5"/>
  <c r="G79" i="5"/>
  <c r="G80" i="5"/>
  <c r="G81" i="5"/>
  <c r="G82" i="5"/>
  <c r="F69" i="5"/>
  <c r="F70" i="5"/>
  <c r="F71" i="5"/>
  <c r="F72" i="5"/>
  <c r="F73" i="5"/>
  <c r="F74" i="5"/>
  <c r="F75" i="5"/>
  <c r="F76" i="5"/>
  <c r="F77" i="5"/>
  <c r="F78" i="5"/>
  <c r="F79" i="5"/>
  <c r="F80" i="5"/>
  <c r="F81" i="5"/>
  <c r="F82" i="5"/>
  <c r="I68" i="5"/>
  <c r="G68" i="5"/>
  <c r="F68" i="5"/>
  <c r="C9" i="9"/>
  <c r="E9" i="9"/>
  <c r="D9" i="9"/>
  <c r="C13" i="5"/>
  <c r="B13" i="5"/>
  <c r="B14" i="5"/>
  <c r="B15" i="5"/>
  <c r="B17" i="5" s="1"/>
  <c r="C14" i="5"/>
  <c r="B16" i="5"/>
  <c r="L32" i="5"/>
  <c r="L33" i="5"/>
  <c r="L34" i="5"/>
  <c r="L35" i="5"/>
  <c r="L36" i="5"/>
  <c r="L37" i="5"/>
  <c r="L38" i="5"/>
  <c r="L39" i="5"/>
  <c r="L40" i="5"/>
  <c r="L41" i="5"/>
  <c r="L42" i="5"/>
  <c r="L31" i="5"/>
  <c r="L51" i="5"/>
  <c r="L52" i="5"/>
  <c r="L53" i="5"/>
  <c r="L54" i="5"/>
  <c r="L55" i="5"/>
  <c r="L56" i="5"/>
  <c r="L57" i="5"/>
  <c r="L58" i="5"/>
  <c r="L59" i="5"/>
  <c r="L60" i="5"/>
  <c r="L61" i="5"/>
  <c r="L50" i="5"/>
  <c r="I51" i="5"/>
  <c r="I52" i="5"/>
  <c r="I53" i="5"/>
  <c r="I54" i="5"/>
  <c r="I55" i="5"/>
  <c r="I56" i="5"/>
  <c r="I57" i="5"/>
  <c r="I58" i="5"/>
  <c r="I59" i="5"/>
  <c r="I60" i="5"/>
  <c r="I61" i="5"/>
  <c r="I50" i="5"/>
  <c r="H51" i="5"/>
  <c r="H52" i="5"/>
  <c r="H53" i="5"/>
  <c r="H54" i="5"/>
  <c r="H55" i="5"/>
  <c r="H56" i="5"/>
  <c r="H57" i="5"/>
  <c r="H58" i="5"/>
  <c r="H59" i="5"/>
  <c r="H60" i="5"/>
  <c r="H61" i="5"/>
  <c r="H50" i="5"/>
  <c r="G51" i="5"/>
  <c r="G52" i="5"/>
  <c r="G53" i="5"/>
  <c r="G54" i="5"/>
  <c r="G55" i="5"/>
  <c r="G56" i="5"/>
  <c r="G57" i="5"/>
  <c r="G58" i="5"/>
  <c r="G59" i="5"/>
  <c r="G60" i="5"/>
  <c r="G61" i="5"/>
  <c r="G50" i="5"/>
  <c r="F51" i="5"/>
  <c r="F52" i="5"/>
  <c r="F53" i="5"/>
  <c r="F54" i="5"/>
  <c r="F55" i="5"/>
  <c r="F56" i="5"/>
  <c r="F57" i="5"/>
  <c r="F58" i="5"/>
  <c r="F59" i="5"/>
  <c r="F60" i="5"/>
  <c r="F61" i="5"/>
  <c r="F50" i="5"/>
  <c r="F33" i="5"/>
  <c r="G33" i="5"/>
  <c r="H33" i="5"/>
  <c r="I33" i="5"/>
  <c r="I32" i="5"/>
  <c r="I34" i="5"/>
  <c r="I35" i="5"/>
  <c r="I36" i="5"/>
  <c r="I37" i="5"/>
  <c r="I38" i="5"/>
  <c r="I39" i="5"/>
  <c r="I40" i="5"/>
  <c r="I41" i="5"/>
  <c r="I42" i="5"/>
  <c r="I31" i="5"/>
  <c r="H32" i="5"/>
  <c r="H34" i="5"/>
  <c r="H35" i="5"/>
  <c r="H36" i="5"/>
  <c r="H37" i="5"/>
  <c r="H38" i="5"/>
  <c r="H39" i="5"/>
  <c r="H40" i="5"/>
  <c r="H41" i="5"/>
  <c r="H42" i="5"/>
  <c r="H31" i="5"/>
  <c r="G32" i="5"/>
  <c r="G34" i="5"/>
  <c r="G35" i="5"/>
  <c r="G36" i="5"/>
  <c r="G37" i="5"/>
  <c r="G38" i="5"/>
  <c r="G39" i="5"/>
  <c r="G40" i="5"/>
  <c r="G41" i="5"/>
  <c r="G42" i="5"/>
  <c r="G31" i="5"/>
  <c r="F32" i="5"/>
  <c r="F34" i="5"/>
  <c r="F35" i="5"/>
  <c r="F36" i="5"/>
  <c r="F37" i="5"/>
  <c r="F38" i="5"/>
  <c r="F39" i="5"/>
  <c r="F40" i="5"/>
  <c r="F41" i="5"/>
  <c r="F42" i="5"/>
  <c r="F31" i="5"/>
  <c r="I12" i="5"/>
  <c r="I9" i="9" s="1"/>
  <c r="H12" i="5"/>
  <c r="H9" i="9" s="1"/>
  <c r="G12" i="5"/>
  <c r="G9" i="9" s="1"/>
  <c r="F12" i="5"/>
  <c r="F9" i="9" s="1"/>
  <c r="F5" i="9"/>
  <c r="F4" i="9"/>
  <c r="F3" i="9"/>
  <c r="H2" i="9"/>
  <c r="H1" i="9"/>
  <c r="D2" i="9"/>
  <c r="D1" i="9"/>
  <c r="B18" i="5"/>
  <c r="B20" i="5"/>
  <c r="B19" i="5"/>
  <c r="B21" i="5"/>
  <c r="C18" i="5"/>
  <c r="B22" i="5"/>
  <c r="C19" i="5"/>
  <c r="B23" i="5"/>
  <c r="C20" i="5"/>
  <c r="J119" i="5"/>
  <c r="J118" i="5"/>
  <c r="J117" i="5"/>
  <c r="J116" i="5"/>
  <c r="J115" i="5"/>
  <c r="J114" i="5"/>
  <c r="J113" i="5"/>
  <c r="J112" i="5"/>
  <c r="J111" i="5"/>
  <c r="J110" i="5"/>
  <c r="J109" i="5"/>
  <c r="J104" i="5"/>
  <c r="J103" i="5"/>
  <c r="J102" i="5"/>
  <c r="J101" i="5"/>
  <c r="J100" i="5"/>
  <c r="J99" i="5"/>
  <c r="I146" i="5"/>
  <c r="H146" i="5" s="1"/>
  <c r="J98" i="5"/>
  <c r="J97" i="5"/>
  <c r="J96" i="5"/>
  <c r="J108" i="5"/>
  <c r="J90" i="5"/>
  <c r="J107" i="5"/>
  <c r="J106" i="5"/>
  <c r="J105" i="5"/>
  <c r="J95" i="5"/>
  <c r="J94" i="5"/>
  <c r="J93" i="5"/>
  <c r="J92" i="5"/>
  <c r="J91" i="5"/>
  <c r="C21" i="5"/>
  <c r="J68" i="5"/>
  <c r="C22" i="5"/>
  <c r="C23" i="5"/>
  <c r="C35" i="5"/>
  <c r="B35" i="5"/>
  <c r="C36" i="5"/>
  <c r="C37" i="5"/>
  <c r="C38" i="5"/>
  <c r="C39" i="5"/>
  <c r="C40" i="5"/>
  <c r="C41" i="5"/>
  <c r="B36" i="5"/>
  <c r="C42" i="5"/>
  <c r="C54" i="5"/>
  <c r="C55" i="5"/>
  <c r="C56" i="5"/>
  <c r="C57" i="5"/>
  <c r="C58" i="5"/>
  <c r="C59" i="5"/>
  <c r="C60" i="5"/>
  <c r="C61" i="5"/>
  <c r="C73" i="5"/>
  <c r="C74" i="5"/>
  <c r="C75" i="5"/>
  <c r="C76" i="5"/>
  <c r="B37" i="5"/>
  <c r="B38" i="5"/>
  <c r="B39" i="5"/>
  <c r="C77" i="5"/>
  <c r="C78" i="5"/>
  <c r="C79" i="5"/>
  <c r="C80" i="5"/>
  <c r="C81" i="5"/>
  <c r="C82"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6" i="5"/>
  <c r="C127" i="5"/>
  <c r="C128" i="5"/>
  <c r="C129" i="5"/>
  <c r="C130" i="5"/>
  <c r="C131" i="5"/>
  <c r="C132" i="5"/>
  <c r="C133" i="5"/>
  <c r="C134" i="5"/>
  <c r="C135" i="5"/>
  <c r="C136" i="5"/>
  <c r="C137" i="5"/>
  <c r="C138" i="5"/>
  <c r="C139" i="5"/>
  <c r="C140" i="5"/>
  <c r="C141" i="5"/>
  <c r="C142" i="5"/>
  <c r="C143" i="5"/>
  <c r="C144" i="5"/>
  <c r="C145" i="5"/>
  <c r="B40" i="5"/>
  <c r="B41" i="5"/>
  <c r="B42" i="5"/>
  <c r="B54" i="5"/>
  <c r="B55" i="5"/>
  <c r="B56" i="5"/>
  <c r="B57" i="5"/>
  <c r="B58" i="5"/>
  <c r="B59" i="5"/>
  <c r="B60" i="5"/>
  <c r="B61" i="5"/>
  <c r="B73" i="5"/>
  <c r="B74" i="5"/>
  <c r="B75" i="5"/>
  <c r="B76" i="5"/>
  <c r="B77" i="5"/>
  <c r="B78" i="5"/>
  <c r="B79" i="5"/>
  <c r="B80" i="5"/>
  <c r="B81" i="5"/>
  <c r="B82"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6" i="5"/>
  <c r="B127" i="5"/>
  <c r="B128" i="5"/>
  <c r="B129" i="5"/>
  <c r="B130" i="5"/>
  <c r="B131" i="5"/>
  <c r="B132" i="5"/>
  <c r="B133" i="5"/>
  <c r="B134" i="5"/>
  <c r="B135" i="5"/>
  <c r="B136" i="5"/>
  <c r="B137" i="5"/>
  <c r="B138" i="5"/>
  <c r="B139" i="5"/>
  <c r="B140" i="5"/>
  <c r="B141" i="5"/>
  <c r="B142" i="5"/>
  <c r="B143" i="5"/>
  <c r="B144" i="5"/>
  <c r="B145" i="5"/>
  <c r="C15" i="5" l="1"/>
  <c r="C16" i="5" s="1"/>
  <c r="B24" i="5"/>
  <c r="F10" i="9" s="1"/>
  <c r="C31" i="5"/>
  <c r="I120" i="5"/>
  <c r="H120" i="5" s="1"/>
  <c r="I83" i="5"/>
  <c r="H83" i="5" s="1"/>
  <c r="K51" i="5"/>
  <c r="J51" i="5" s="1"/>
  <c r="K56" i="5"/>
  <c r="J56" i="5" s="1"/>
  <c r="K60" i="5"/>
  <c r="J60" i="5" s="1"/>
  <c r="K57" i="5"/>
  <c r="J57" i="5" s="1"/>
  <c r="K59" i="5"/>
  <c r="J59" i="5" s="1"/>
  <c r="I62" i="5"/>
  <c r="H62" i="5" s="1"/>
  <c r="K34" i="5"/>
  <c r="J34" i="5" s="1"/>
  <c r="K42" i="5"/>
  <c r="J42" i="5" s="1"/>
  <c r="K31" i="5"/>
  <c r="J31" i="5" s="1"/>
  <c r="K40" i="5"/>
  <c r="J40" i="5" s="1"/>
  <c r="K39" i="5"/>
  <c r="J39" i="5" s="1"/>
  <c r="I43" i="5"/>
  <c r="H43" i="5" s="1"/>
  <c r="K33" i="5"/>
  <c r="J33" i="5" s="1"/>
  <c r="I24" i="5"/>
  <c r="C10" i="9"/>
  <c r="K50" i="5"/>
  <c r="J50" i="5" s="1"/>
  <c r="K54" i="5"/>
  <c r="J54" i="5" s="1"/>
  <c r="K53" i="5"/>
  <c r="J53" i="5" s="1"/>
  <c r="K61" i="5"/>
  <c r="J61" i="5" s="1"/>
  <c r="K38" i="5"/>
  <c r="J38" i="5" s="1"/>
  <c r="K35" i="5"/>
  <c r="J35" i="5" s="1"/>
  <c r="K55" i="5"/>
  <c r="J55" i="5" s="1"/>
  <c r="K36" i="5"/>
  <c r="J36" i="5" s="1"/>
  <c r="K41" i="5"/>
  <c r="J41" i="5" s="1"/>
  <c r="K52" i="5"/>
  <c r="J52" i="5" s="1"/>
  <c r="K58" i="5"/>
  <c r="J58" i="5" s="1"/>
  <c r="K32" i="5"/>
  <c r="J32" i="5" s="1"/>
  <c r="K37" i="5"/>
  <c r="J37" i="5" s="1"/>
  <c r="G10" i="9"/>
  <c r="C17" i="5" l="1"/>
  <c r="E10" i="9"/>
  <c r="D10" i="9"/>
  <c r="C32" i="5"/>
  <c r="B25" i="5"/>
  <c r="G11" i="9" s="1"/>
  <c r="I1" i="5"/>
  <c r="I1" i="9" s="1"/>
  <c r="I10" i="9"/>
  <c r="H24" i="5"/>
  <c r="I2" i="5"/>
  <c r="I2" i="9" s="1"/>
  <c r="J24" i="5"/>
  <c r="I11" i="9"/>
  <c r="D11" i="9" l="1"/>
  <c r="C11" i="9"/>
  <c r="E11" i="9"/>
  <c r="F11" i="9"/>
  <c r="C33" i="5"/>
  <c r="C50" i="5" s="1"/>
  <c r="B31" i="5"/>
  <c r="H10" i="9"/>
  <c r="H11" i="9"/>
  <c r="J2" i="5"/>
  <c r="C34" i="5" l="1"/>
  <c r="C51" i="5"/>
  <c r="C52" i="5" s="1"/>
  <c r="C53" i="5" s="1"/>
  <c r="B32" i="5"/>
  <c r="B34" i="5" l="1"/>
  <c r="C68" i="5"/>
  <c r="B33" i="5"/>
  <c r="B43" i="5" l="1"/>
  <c r="C69" i="5"/>
  <c r="C70" i="5" s="1"/>
  <c r="G12" i="9" l="1"/>
  <c r="I12" i="9"/>
  <c r="H12" i="9"/>
  <c r="E12" i="9"/>
  <c r="C12" i="9"/>
  <c r="D12" i="9"/>
  <c r="B44" i="5"/>
  <c r="C13" i="9" s="1"/>
  <c r="F12" i="9"/>
  <c r="C71" i="5"/>
  <c r="C72" i="5" s="1"/>
  <c r="G13" i="9" l="1"/>
  <c r="D13" i="9"/>
  <c r="F13" i="9"/>
  <c r="E13" i="9"/>
  <c r="I13" i="9"/>
  <c r="C90" i="5"/>
  <c r="C91" i="5" s="1"/>
  <c r="B50" i="5"/>
  <c r="H13" i="9"/>
  <c r="B51" i="5" l="1"/>
  <c r="C92" i="5"/>
  <c r="C93" i="5" s="1"/>
  <c r="C94" i="5" s="1"/>
  <c r="B52" i="5" l="1"/>
  <c r="B53" i="5" l="1"/>
  <c r="B68" i="5"/>
  <c r="B62" i="5" l="1"/>
  <c r="C14" i="9" s="1"/>
  <c r="B69" i="5"/>
  <c r="F14" i="9" l="1"/>
  <c r="D14" i="9"/>
  <c r="G14" i="9"/>
  <c r="E14" i="9"/>
  <c r="H14" i="9"/>
  <c r="I14" i="9"/>
  <c r="B63" i="5"/>
  <c r="C15" i="9" s="1"/>
  <c r="B70" i="5"/>
  <c r="B71" i="5"/>
  <c r="B72" i="5" s="1"/>
  <c r="G15" i="9" l="1"/>
  <c r="E15" i="9"/>
  <c r="I15" i="9"/>
  <c r="F15" i="9"/>
  <c r="H15" i="9"/>
  <c r="D15" i="9"/>
  <c r="B83" i="5"/>
  <c r="F16" i="9" s="1"/>
  <c r="C16" i="9" l="1"/>
  <c r="I16" i="9"/>
  <c r="H16" i="9"/>
  <c r="E16" i="9"/>
  <c r="D16" i="9"/>
  <c r="B84" i="5"/>
  <c r="E17" i="9" l="1"/>
  <c r="G17" i="9"/>
  <c r="I17" i="9"/>
  <c r="H17" i="9"/>
  <c r="C17" i="9"/>
  <c r="D17" i="9"/>
  <c r="F17" i="9"/>
  <c r="B90" i="5"/>
  <c r="B91" i="5" l="1"/>
  <c r="B92" i="5"/>
  <c r="B93" i="5" s="1"/>
  <c r="B94" i="5" s="1"/>
  <c r="B120" i="5" l="1"/>
  <c r="C18" i="9" s="1"/>
  <c r="I18" i="9" l="1"/>
  <c r="H18" i="9"/>
  <c r="D18" i="9"/>
  <c r="B121" i="5"/>
  <c r="C19" i="9" s="1"/>
  <c r="E18" i="9"/>
  <c r="F18" i="9"/>
  <c r="G18" i="9"/>
  <c r="G16" i="9"/>
  <c r="E19" i="9" l="1"/>
  <c r="I19" i="9"/>
  <c r="D19" i="9"/>
  <c r="B146" i="5"/>
  <c r="D20" i="9" s="1"/>
  <c r="F19" i="9"/>
  <c r="G19" i="9"/>
  <c r="G20" i="9"/>
  <c r="H19" i="9"/>
  <c r="I20" i="9" l="1"/>
  <c r="E20" i="9"/>
  <c r="H20" i="9"/>
  <c r="C20" i="9"/>
  <c r="B147" i="5"/>
  <c r="G21" i="9" s="1"/>
  <c r="F20" i="9"/>
  <c r="H21" i="9" l="1"/>
  <c r="I21" i="9"/>
  <c r="D21" i="9"/>
  <c r="B148" i="5"/>
  <c r="C23" i="9" s="1"/>
  <c r="E21" i="9"/>
  <c r="F21" i="9"/>
  <c r="C21" i="9"/>
  <c r="G37" i="9"/>
  <c r="H49" i="9"/>
  <c r="H43" i="9"/>
  <c r="F30" i="9"/>
  <c r="I38" i="9"/>
  <c r="G33" i="9"/>
  <c r="F35" i="9"/>
  <c r="D40" i="9"/>
  <c r="F39" i="9"/>
  <c r="C33" i="9"/>
  <c r="D48" i="9"/>
  <c r="D47" i="9"/>
  <c r="F41" i="9"/>
  <c r="D34" i="9"/>
  <c r="F42" i="9"/>
  <c r="G39" i="9"/>
  <c r="E30" i="9"/>
  <c r="D22" i="9"/>
  <c r="G26" i="9"/>
  <c r="G23" i="9"/>
  <c r="G25" i="9"/>
  <c r="C30" i="9"/>
  <c r="I23" i="9"/>
  <c r="E23" i="9"/>
  <c r="C29" i="9"/>
  <c r="G22" i="9"/>
  <c r="D24" i="9"/>
  <c r="E25" i="9"/>
  <c r="C22" i="9"/>
  <c r="F28" i="9"/>
  <c r="F25" i="9"/>
  <c r="F24" i="9"/>
  <c r="C25" i="9"/>
  <c r="I22" i="9"/>
  <c r="I25" i="9"/>
  <c r="D25" i="9"/>
  <c r="I24" i="9"/>
  <c r="C24" i="9"/>
  <c r="H24" i="9"/>
  <c r="E24" i="9"/>
  <c r="H23" i="9"/>
  <c r="C26" i="9"/>
  <c r="F23" i="9"/>
  <c r="H22" i="9"/>
  <c r="H25" i="9"/>
  <c r="D23" i="9"/>
  <c r="I28" i="9"/>
  <c r="E26" i="9"/>
  <c r="G24" i="9"/>
  <c r="F22" i="9"/>
  <c r="H32" i="9"/>
  <c r="E38" i="9"/>
  <c r="H28" i="9"/>
  <c r="I31" i="9"/>
  <c r="E33" i="9"/>
  <c r="F29" i="9"/>
  <c r="E39" i="9" l="1"/>
  <c r="I50" i="9"/>
  <c r="H41" i="9"/>
  <c r="E28" i="9"/>
  <c r="I52" i="9"/>
  <c r="H52" i="9"/>
  <c r="E22" i="9"/>
  <c r="G43" i="9"/>
  <c r="G44" i="9"/>
  <c r="D38" i="9"/>
  <c r="H46" i="9"/>
  <c r="D44" i="9"/>
  <c r="E36" i="9"/>
  <c r="I26" i="9"/>
  <c r="I46" i="9"/>
  <c r="C44" i="9"/>
  <c r="G47" i="9"/>
  <c r="F48" i="9"/>
  <c r="I34" i="9"/>
  <c r="C51" i="9"/>
  <c r="C43" i="9"/>
  <c r="H29" i="9"/>
  <c r="I39" i="9"/>
  <c r="H30" i="9"/>
  <c r="F49" i="9"/>
  <c r="I49" i="9"/>
  <c r="H34" i="9"/>
  <c r="F32" i="9"/>
  <c r="H37" i="9"/>
  <c r="D31" i="9"/>
  <c r="I29" i="9"/>
  <c r="G32" i="9"/>
  <c r="I32" i="9"/>
  <c r="I47" i="9"/>
  <c r="C35" i="9"/>
  <c r="E44" i="9"/>
  <c r="I40" i="9"/>
  <c r="C32" i="9"/>
  <c r="I51" i="9"/>
  <c r="C39" i="9"/>
  <c r="I41" i="9"/>
  <c r="G52" i="9"/>
  <c r="F27" i="9"/>
  <c r="E48" i="9"/>
  <c r="D43" i="9"/>
  <c r="E49" i="9"/>
  <c r="H47" i="9"/>
  <c r="D39" i="9"/>
  <c r="G28" i="9"/>
  <c r="I43" i="9"/>
  <c r="G45" i="9"/>
  <c r="F26" i="9"/>
  <c r="F38" i="9"/>
  <c r="H38" i="9"/>
  <c r="G29" i="9"/>
  <c r="C40" i="9"/>
  <c r="H48" i="9"/>
  <c r="I37" i="9"/>
  <c r="C50" i="9"/>
  <c r="E32" i="9"/>
  <c r="F52" i="9"/>
  <c r="H50" i="9"/>
  <c r="I44" i="9"/>
  <c r="C45" i="9"/>
  <c r="G41" i="9"/>
  <c r="H31" i="9"/>
  <c r="G27" i="9"/>
  <c r="E29" i="9"/>
  <c r="E27" i="9"/>
  <c r="F46" i="9"/>
  <c r="I45" i="9"/>
  <c r="E31" i="9"/>
  <c r="D37" i="9"/>
  <c r="H35" i="9"/>
  <c r="D26" i="9"/>
  <c r="E37" i="9"/>
  <c r="F36" i="9"/>
  <c r="I42" i="9"/>
  <c r="C36" i="9"/>
  <c r="C37" i="9"/>
  <c r="I35" i="9"/>
  <c r="H45" i="9"/>
  <c r="F47" i="9"/>
  <c r="D50" i="9"/>
  <c r="D30" i="9"/>
  <c r="D29" i="9"/>
  <c r="H26" i="9"/>
  <c r="G51" i="9"/>
  <c r="G40" i="9"/>
  <c r="F33" i="9"/>
  <c r="I48" i="9"/>
  <c r="D35" i="9"/>
  <c r="D33" i="9"/>
  <c r="E47" i="9"/>
  <c r="C27" i="9"/>
  <c r="H42" i="9"/>
  <c r="C48" i="9"/>
  <c r="F51" i="9"/>
  <c r="F31" i="9"/>
  <c r="E40" i="9"/>
  <c r="C46" i="9"/>
  <c r="C28" i="9"/>
  <c r="I36" i="9"/>
  <c r="G30" i="9"/>
  <c r="G46" i="9"/>
  <c r="F40" i="9"/>
  <c r="G34" i="9"/>
  <c r="G50" i="9"/>
  <c r="F34" i="9"/>
  <c r="G38" i="9"/>
  <c r="D51" i="9"/>
  <c r="I30" i="9"/>
  <c r="E50" i="9"/>
  <c r="F37" i="9"/>
  <c r="C49" i="9"/>
  <c r="D27" i="9"/>
  <c r="C47" i="9"/>
  <c r="H27" i="9"/>
  <c r="F44" i="9"/>
  <c r="D46" i="9"/>
  <c r="G48" i="9"/>
  <c r="C52" i="9"/>
  <c r="I27" i="9"/>
  <c r="F50" i="9"/>
  <c r="E52" i="9"/>
  <c r="G31" i="9"/>
  <c r="H36" i="9"/>
  <c r="D41" i="9"/>
  <c r="H33" i="9"/>
  <c r="C31" i="9"/>
  <c r="E35" i="9"/>
  <c r="G49" i="9"/>
  <c r="D52" i="9"/>
  <c r="H51" i="9"/>
  <c r="H39" i="9"/>
  <c r="E42" i="9"/>
  <c r="I33" i="9"/>
  <c r="E51" i="9"/>
  <c r="G36" i="9"/>
  <c r="D28" i="9"/>
  <c r="E41" i="9"/>
  <c r="D36" i="9"/>
  <c r="C34" i="9"/>
  <c r="D49" i="9"/>
  <c r="E34" i="9"/>
  <c r="F45" i="9"/>
  <c r="D42" i="9"/>
  <c r="D32" i="9"/>
  <c r="E45" i="9"/>
  <c r="E46" i="9"/>
  <c r="F43" i="9"/>
  <c r="D45" i="9"/>
  <c r="C38" i="9"/>
  <c r="H40" i="9"/>
  <c r="C42" i="9"/>
  <c r="H44" i="9"/>
  <c r="G35" i="9"/>
  <c r="C41" i="9"/>
  <c r="E43" i="9"/>
  <c r="G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引野 市奈</author>
  </authors>
  <commentList>
    <comment ref="I88" authorId="0" shapeId="0" xr:uid="{65F15D22-1DB2-4048-B2AF-D8FDDA075886}">
      <text>
        <r>
          <rPr>
            <sz val="9"/>
            <color indexed="81"/>
            <rFont val="MS P ゴシック"/>
            <family val="3"/>
            <charset val="128"/>
          </rPr>
          <t>いつまでかは不明</t>
        </r>
      </text>
    </comment>
    <comment ref="G110" authorId="0" shapeId="0" xr:uid="{2071C57E-A76C-4EAB-BE98-38ECAC96341E}">
      <text>
        <r>
          <rPr>
            <b/>
            <sz val="9"/>
            <color indexed="81"/>
            <rFont val="MS P ゴシック"/>
            <family val="3"/>
            <charset val="128"/>
          </rPr>
          <t>詳細がチラシのみで集合のみ判明</t>
        </r>
      </text>
    </comment>
  </commentList>
</comments>
</file>

<file path=xl/sharedStrings.xml><?xml version="1.0" encoding="utf-8"?>
<sst xmlns="http://schemas.openxmlformats.org/spreadsheetml/2006/main" count="6532" uniqueCount="3525">
  <si>
    <t>学会開催コード</t>
    <rPh sb="0" eb="2">
      <t>ガッカイ</t>
    </rPh>
    <rPh sb="2" eb="4">
      <t>カイサイ</t>
    </rPh>
    <phoneticPr fontId="2"/>
  </si>
  <si>
    <t>開催日</t>
    <rPh sb="0" eb="3">
      <t>カイサイビ</t>
    </rPh>
    <phoneticPr fontId="3"/>
  </si>
  <si>
    <t>総称</t>
  </si>
  <si>
    <t>開催名称</t>
    <rPh sb="0" eb="2">
      <t>カイサイ</t>
    </rPh>
    <rPh sb="2" eb="4">
      <t>メイショウ</t>
    </rPh>
    <phoneticPr fontId="3"/>
  </si>
  <si>
    <t>単位数</t>
    <rPh sb="0" eb="3">
      <t>タンイスウ</t>
    </rPh>
    <phoneticPr fontId="2"/>
  </si>
  <si>
    <t>上限</t>
    <rPh sb="0" eb="2">
      <t>ジョウゲン</t>
    </rPh>
    <phoneticPr fontId="3"/>
  </si>
  <si>
    <t xml:space="preserve">Best of ASCO </t>
  </si>
  <si>
    <t xml:space="preserve">日本臨床腫瘍学会・米国臨床腫瘍学会 </t>
  </si>
  <si>
    <t xml:space="preserve">医療薬学フォーラム </t>
  </si>
  <si>
    <t xml:space="preserve">日本薬学会医療薬科学部会 </t>
  </si>
  <si>
    <t xml:space="preserve">日本 TDM 学会 </t>
  </si>
  <si>
    <t>日本 TDM 学会</t>
  </si>
  <si>
    <t xml:space="preserve">日本アプライド・セラピューティクス学会 学術大会 </t>
  </si>
  <si>
    <t>日本アプライド・セラ ピューティクス学会</t>
  </si>
  <si>
    <t xml:space="preserve">日本がん分子標的治療学会学術集会 </t>
  </si>
  <si>
    <t xml:space="preserve">日本がん分子標的治療学会 </t>
  </si>
  <si>
    <t xml:space="preserve">日本がん薬剤学会学術大会 </t>
  </si>
  <si>
    <t xml:space="preserve">日本がん薬剤学会 </t>
  </si>
  <si>
    <t xml:space="preserve">日本胃癌学会総会 </t>
  </si>
  <si>
    <t xml:space="preserve">日本胃癌学会 </t>
  </si>
  <si>
    <t>日本医療薬学会年会</t>
  </si>
  <si>
    <t>日本医療薬学会</t>
  </si>
  <si>
    <t xml:space="preserve">日本緩和医療学会学術大会 </t>
  </si>
  <si>
    <t xml:space="preserve">日本緩和医療学会 </t>
  </si>
  <si>
    <t xml:space="preserve">日本緩和医療薬学会年会 </t>
  </si>
  <si>
    <t>日本緩和医療薬学会</t>
  </si>
  <si>
    <t xml:space="preserve">日本癌学会学術総会 </t>
  </si>
  <si>
    <t xml:space="preserve">日本癌学会 </t>
  </si>
  <si>
    <t xml:space="preserve">日本癌治療学会学術集会 </t>
  </si>
  <si>
    <t xml:space="preserve">日本癌治療学会 </t>
  </si>
  <si>
    <t>日本血液学会学術集会</t>
  </si>
  <si>
    <t xml:space="preserve">日本血液学会 </t>
  </si>
  <si>
    <t xml:space="preserve">日本在宅薬学会 </t>
  </si>
  <si>
    <t xml:space="preserve">日本消化器関連学会週間 </t>
  </si>
  <si>
    <t xml:space="preserve">日本消化器関連学会機構 </t>
  </si>
  <si>
    <t xml:space="preserve">日本乳癌学会学術総会 </t>
  </si>
  <si>
    <t xml:space="preserve">日本乳癌学会 </t>
  </si>
  <si>
    <t xml:space="preserve">日本肺癌学会学術集会 </t>
  </si>
  <si>
    <t>日本肺癌学会</t>
  </si>
  <si>
    <t xml:space="preserve">日本泌尿器科学会総会 </t>
  </si>
  <si>
    <t xml:space="preserve">日本泌尿器科学会 </t>
  </si>
  <si>
    <t xml:space="preserve">日本病院薬剤師会ブロック学術大会・日本薬剤師会ブロック学術大会 </t>
    <phoneticPr fontId="2"/>
  </si>
  <si>
    <t xml:space="preserve">日本病院薬剤師会ブロック学術大会・日本薬剤師会ブロック学術大会 </t>
  </si>
  <si>
    <t xml:space="preserve">日本婦人科腫瘍学会学術講演会 </t>
  </si>
  <si>
    <t xml:space="preserve">日本婦人科腫瘍学会 </t>
  </si>
  <si>
    <t>日本薬学会年会</t>
  </si>
  <si>
    <t xml:space="preserve">日本薬学会 </t>
  </si>
  <si>
    <t xml:space="preserve">日本薬局学会学術総会 </t>
  </si>
  <si>
    <t>日本薬局学会</t>
  </si>
  <si>
    <t xml:space="preserve">日本薬剤師会学術大会 </t>
  </si>
  <si>
    <t>日本薬剤師会</t>
  </si>
  <si>
    <t xml:space="preserve">日本臨床腫瘍学会学術集会 </t>
  </si>
  <si>
    <t xml:space="preserve">日本臨床腫瘍学会 </t>
  </si>
  <si>
    <t>日本臨床薬理学会学術総会</t>
  </si>
  <si>
    <t>日本臨床薬理学会</t>
  </si>
  <si>
    <t>日本腫瘍循環器学会学術集会</t>
  </si>
  <si>
    <t>日本腫瘍循環器学会</t>
  </si>
  <si>
    <t>日本小児臨床薬理学会学術集会</t>
  </si>
  <si>
    <t>日本小児臨床薬理学会</t>
  </si>
  <si>
    <t>19X0101</t>
  </si>
  <si>
    <t>19X0201</t>
  </si>
  <si>
    <t>19X0301</t>
  </si>
  <si>
    <t>19X0401</t>
  </si>
  <si>
    <t>19X0501</t>
  </si>
  <si>
    <t>19X0601</t>
  </si>
  <si>
    <t>19X0701</t>
  </si>
  <si>
    <t xml:space="preserve">日本胃癌学会総会 </t>
    <phoneticPr fontId="2"/>
  </si>
  <si>
    <t>19X0901</t>
  </si>
  <si>
    <t>第24回日本緩和医療学会学術大会【横浜】</t>
  </si>
  <si>
    <t>19X1001</t>
  </si>
  <si>
    <t>第13回日本緩和医療薬学会年会【幕張】</t>
  </si>
  <si>
    <t>19X1401</t>
  </si>
  <si>
    <t>第12回 日本在宅薬学会学術大会【名古屋】</t>
  </si>
  <si>
    <t>19X1801</t>
  </si>
  <si>
    <t>19X2001</t>
  </si>
  <si>
    <t>第66回北海道薬学大会</t>
  </si>
  <si>
    <t>19X2201</t>
  </si>
  <si>
    <t>第61回日本婦人科腫瘍学会学術講演会【新潟】</t>
  </si>
  <si>
    <t>19X2301</t>
  </si>
  <si>
    <t>日本薬学会第139年会【千葉】</t>
  </si>
  <si>
    <t>19X2601</t>
  </si>
  <si>
    <t>会場</t>
    <rPh sb="0" eb="2">
      <t>カイジョウ</t>
    </rPh>
    <phoneticPr fontId="3"/>
  </si>
  <si>
    <t>単位数</t>
    <rPh sb="0" eb="3">
      <t>タンイスウ</t>
    </rPh>
    <phoneticPr fontId="3"/>
  </si>
  <si>
    <t>【東京】</t>
    <rPh sb="1" eb="3">
      <t>トウキョウ</t>
    </rPh>
    <phoneticPr fontId="3"/>
  </si>
  <si>
    <t>19E0101</t>
  </si>
  <si>
    <t>【福岡】</t>
    <rPh sb="1" eb="3">
      <t>フクオカ</t>
    </rPh>
    <phoneticPr fontId="3"/>
  </si>
  <si>
    <t>【大阪】</t>
    <rPh sb="1" eb="3">
      <t>オオサカ</t>
    </rPh>
    <phoneticPr fontId="3"/>
  </si>
  <si>
    <t>19E0201</t>
  </si>
  <si>
    <t>19E0202</t>
  </si>
  <si>
    <t>19E0203</t>
  </si>
  <si>
    <t>19A0501</t>
    <phoneticPr fontId="3"/>
  </si>
  <si>
    <t>19A0502</t>
  </si>
  <si>
    <t>19A0503</t>
  </si>
  <si>
    <t>19A0701</t>
    <phoneticPr fontId="3"/>
  </si>
  <si>
    <t>19A0702</t>
  </si>
  <si>
    <t>【札幌】</t>
    <rPh sb="1" eb="3">
      <t>サッポロ</t>
    </rPh>
    <phoneticPr fontId="3"/>
  </si>
  <si>
    <t>19A0703</t>
  </si>
  <si>
    <t>【大阪】</t>
  </si>
  <si>
    <t>19C0801</t>
    <phoneticPr fontId="3"/>
  </si>
  <si>
    <t>講習会開催コード</t>
    <rPh sb="0" eb="3">
      <t>コウシュウカイ</t>
    </rPh>
    <rPh sb="3" eb="5">
      <t>カイサイ</t>
    </rPh>
    <phoneticPr fontId="2"/>
  </si>
  <si>
    <t>総称</t>
    <rPh sb="0" eb="2">
      <t>ソウショウ</t>
    </rPh>
    <phoneticPr fontId="2"/>
  </si>
  <si>
    <t>講習会名称</t>
    <rPh sb="0" eb="3">
      <t>コウシュウカイ</t>
    </rPh>
    <rPh sb="3" eb="5">
      <t>メイショウ</t>
    </rPh>
    <phoneticPr fontId="3"/>
  </si>
  <si>
    <t>疼痛緩和のための医療用麻薬適正使用推進講習会</t>
    <phoneticPr fontId="3"/>
  </si>
  <si>
    <t>日本癌治療学会アップデート教育コース</t>
    <phoneticPr fontId="3"/>
  </si>
  <si>
    <t xml:space="preserve">日本癌治療学会 </t>
    <phoneticPr fontId="3"/>
  </si>
  <si>
    <t xml:space="preserve">日本臨床腫瘍学会 </t>
    <phoneticPr fontId="3"/>
  </si>
  <si>
    <t xml:space="preserve">がん専門薬剤師集中教育講座 </t>
    <phoneticPr fontId="3"/>
  </si>
  <si>
    <t xml:space="preserve">病態と薬理を理解して薬学的ケアを実践する ―各種がん― </t>
    <phoneticPr fontId="3"/>
  </si>
  <si>
    <t xml:space="preserve">日本薬剤師研修センター  </t>
    <phoneticPr fontId="3"/>
  </si>
  <si>
    <t>臨床腫瘍夏期セミナー</t>
    <phoneticPr fontId="3"/>
  </si>
  <si>
    <t xml:space="preserve">東京がん化学療法研究会 </t>
    <phoneticPr fontId="3"/>
  </si>
  <si>
    <t>オンコロジーセミナー</t>
    <phoneticPr fontId="3"/>
  </si>
  <si>
    <t xml:space="preserve">がん医療研修機構 </t>
    <phoneticPr fontId="3"/>
  </si>
  <si>
    <t xml:space="preserve">日本病院薬剤師会・日本医療薬学会共催 </t>
    <phoneticPr fontId="3"/>
  </si>
  <si>
    <t xml:space="preserve">日本緩和医療学会　教育セミナー </t>
    <phoneticPr fontId="3"/>
  </si>
  <si>
    <t>日本緩和医療学会</t>
    <phoneticPr fontId="3"/>
  </si>
  <si>
    <t xml:space="preserve">日本臨床腫瘍学会教育セミナー </t>
    <phoneticPr fontId="3"/>
  </si>
  <si>
    <t>日本緩和医療薬学会教育セミナー</t>
    <phoneticPr fontId="3"/>
  </si>
  <si>
    <t xml:space="preserve">日本緩和医療薬学会 </t>
    <phoneticPr fontId="3"/>
  </si>
  <si>
    <t>日本緩和医療学会　緩和ケア基礎セミナー</t>
    <phoneticPr fontId="3"/>
  </si>
  <si>
    <t xml:space="preserve">日本癌治療学会教育セミナー </t>
    <phoneticPr fontId="3"/>
  </si>
  <si>
    <t>第25回オンコロジーセミナー【東京】</t>
  </si>
  <si>
    <t>疼痛緩和のための医療用麻薬適正使用推進講習会～症例から適正使用を学ぶ～【盛岡】</t>
  </si>
  <si>
    <t>疼痛緩和のための医療用麻薬適正使用推進講習会～症例から適正使用を学ぶ～【徳島】</t>
  </si>
  <si>
    <t>疼痛緩和のための医療用麻薬適正使用推進講習会～症例から適正使用を学ぶ～【福井】</t>
  </si>
  <si>
    <t>疼痛緩和のための医療用麻薬適正使用推進講習会～症例から適正使用を学ぶ～【沖縄】</t>
  </si>
  <si>
    <t>疼痛緩和のための医療用麻薬適正使用推進講習会～症例から適正使用を学ぶ～【福岡】</t>
  </si>
  <si>
    <t>疼痛緩和のための医療用麻薬適正使用推進講習会～症例から適正使用を学ぶ～【大阪】【S京都】【S兵庫】【S和歌山】</t>
    <phoneticPr fontId="2"/>
  </si>
  <si>
    <t>疼痛緩和のための医療用麻薬適正使用推進講習会～症例から適正使用を学ぶ～【横浜】【S埼玉】【S千葉】【S東京】</t>
    <phoneticPr fontId="2"/>
  </si>
  <si>
    <t>平成30年度がん専門薬剤師集中教育講座（東京会場・第2回目）【2日間】</t>
    <phoneticPr fontId="2"/>
  </si>
  <si>
    <t>疼痛緩和のための医療用麻薬適正使用推進講習会～症例から適正使用を学ぶ～【大分】</t>
  </si>
  <si>
    <t>平成31年度がん専門薬剤師集中教育講座（京都会場）【2日間】</t>
    <phoneticPr fontId="2"/>
  </si>
  <si>
    <t>日本緩和医療薬学会第21回教育セミナー【幕張】</t>
  </si>
  <si>
    <t>病態と薬理を理解して薬学的ケアを実践する－血液がん－【大阪】</t>
  </si>
  <si>
    <t>第26回オンコロジーセミナー【東京】</t>
  </si>
  <si>
    <t>病態と薬理を理解して薬学的ケアを実践する－血液がん－【東京】</t>
  </si>
  <si>
    <t>開催日</t>
    <rPh sb="0" eb="3">
      <t>カイサイビ</t>
    </rPh>
    <phoneticPr fontId="6"/>
  </si>
  <si>
    <t>講習会名称（短）</t>
    <rPh sb="0" eb="3">
      <t>コウシュウカイ</t>
    </rPh>
    <rPh sb="3" eb="5">
      <t>メイショウ</t>
    </rPh>
    <rPh sb="6" eb="7">
      <t>タン</t>
    </rPh>
    <phoneticPr fontId="6"/>
  </si>
  <si>
    <t>講習会名称</t>
    <rPh sb="0" eb="3">
      <t>コウシュウカイ</t>
    </rPh>
    <rPh sb="3" eb="5">
      <t>メイショウ</t>
    </rPh>
    <phoneticPr fontId="6"/>
  </si>
  <si>
    <t>場所</t>
    <rPh sb="0" eb="2">
      <t>バショ</t>
    </rPh>
    <phoneticPr fontId="6"/>
  </si>
  <si>
    <t>国立がん研究センター中央病院</t>
  </si>
  <si>
    <t>19-102</t>
  </si>
  <si>
    <t>19-103</t>
  </si>
  <si>
    <t>19-104</t>
  </si>
  <si>
    <t>19-105</t>
  </si>
  <si>
    <t>19-106</t>
  </si>
  <si>
    <t>19-107</t>
  </si>
  <si>
    <t>19-108</t>
  </si>
  <si>
    <t>19-109</t>
  </si>
  <si>
    <t>19-110</t>
  </si>
  <si>
    <t>19-111</t>
  </si>
  <si>
    <t>19-112</t>
  </si>
  <si>
    <t>19-115</t>
  </si>
  <si>
    <t>19-116</t>
  </si>
  <si>
    <t>19-117</t>
  </si>
  <si>
    <t>19-118</t>
  </si>
  <si>
    <t>19-119</t>
  </si>
  <si>
    <t>19-120</t>
  </si>
  <si>
    <t>19-121</t>
  </si>
  <si>
    <t>19-122</t>
  </si>
  <si>
    <t>19-123</t>
  </si>
  <si>
    <t>19-124</t>
  </si>
  <si>
    <t>19-125</t>
  </si>
  <si>
    <t>19-128</t>
  </si>
  <si>
    <t>19-129</t>
  </si>
  <si>
    <t>19-130</t>
  </si>
  <si>
    <t>19-131</t>
  </si>
  <si>
    <t>19-132</t>
  </si>
  <si>
    <t>19-133</t>
  </si>
  <si>
    <t>19-141</t>
  </si>
  <si>
    <t>19-149</t>
  </si>
  <si>
    <t>19-150</t>
  </si>
  <si>
    <t>19-151</t>
  </si>
  <si>
    <t>201810060</t>
  </si>
  <si>
    <t>201901120</t>
  </si>
  <si>
    <t>201901121</t>
  </si>
  <si>
    <t>201901190</t>
  </si>
  <si>
    <t>201901260</t>
  </si>
  <si>
    <t>201902020</t>
  </si>
  <si>
    <t>201902090</t>
  </si>
  <si>
    <t>201902170</t>
  </si>
  <si>
    <t>201903020</t>
  </si>
  <si>
    <t>201903021</t>
  </si>
  <si>
    <t>201903090</t>
  </si>
  <si>
    <t>201903170</t>
  </si>
  <si>
    <t>201904130</t>
  </si>
  <si>
    <t>201905310</t>
  </si>
  <si>
    <t>201906160</t>
  </si>
  <si>
    <t>201906200</t>
  </si>
  <si>
    <t>201906201</t>
  </si>
  <si>
    <t>201906290</t>
  </si>
  <si>
    <t>201907040</t>
  </si>
  <si>
    <t>201907060</t>
  </si>
  <si>
    <t>201907210</t>
  </si>
  <si>
    <t>201908030</t>
  </si>
  <si>
    <t>がん臨床試験協力・参加メディカルスタッフのためのセミナー</t>
  </si>
  <si>
    <t>日本緩和医療学会第26回教育セミナー（2018年度）【石川】</t>
    <phoneticPr fontId="2"/>
  </si>
  <si>
    <t>日本緩和医療学会第27回教育セミナー（2019年度）【横浜】</t>
    <phoneticPr fontId="2"/>
  </si>
  <si>
    <t>201811033</t>
  </si>
  <si>
    <t>201907130</t>
  </si>
  <si>
    <t>201905250</t>
  </si>
  <si>
    <t>201909070</t>
  </si>
  <si>
    <t>201906120</t>
  </si>
  <si>
    <t>201905130</t>
  </si>
  <si>
    <t>201902270</t>
  </si>
  <si>
    <t>201906210</t>
  </si>
  <si>
    <t>201906010</t>
  </si>
  <si>
    <t>201907141</t>
  </si>
  <si>
    <t>201907110</t>
  </si>
  <si>
    <t>201904180</t>
  </si>
  <si>
    <t>201905180</t>
  </si>
  <si>
    <t>201906011</t>
  </si>
  <si>
    <t>201908240</t>
  </si>
  <si>
    <t>201903200</t>
  </si>
  <si>
    <t>201907180</t>
  </si>
  <si>
    <t>1_北海道</t>
    <rPh sb="2" eb="5">
      <t>ホッカイドウ</t>
    </rPh>
    <phoneticPr fontId="2"/>
  </si>
  <si>
    <t>2_東北</t>
    <rPh sb="2" eb="4">
      <t>トウホク</t>
    </rPh>
    <phoneticPr fontId="2"/>
  </si>
  <si>
    <t>3_関東</t>
    <rPh sb="2" eb="4">
      <t>カントウ</t>
    </rPh>
    <phoneticPr fontId="2"/>
  </si>
  <si>
    <t>4_東海</t>
  </si>
  <si>
    <t>6_近畿</t>
    <rPh sb="2" eb="4">
      <t>キンキ</t>
    </rPh>
    <phoneticPr fontId="2"/>
  </si>
  <si>
    <t>7_中国四国</t>
    <phoneticPr fontId="2"/>
  </si>
  <si>
    <t>8_九州山口</t>
    <rPh sb="2" eb="4">
      <t>キュウシュウ</t>
    </rPh>
    <rPh sb="4" eb="6">
      <t>ヤマグチ</t>
    </rPh>
    <phoneticPr fontId="2"/>
  </si>
  <si>
    <t>Best of ASCO 2019【東京】</t>
    <phoneticPr fontId="2"/>
  </si>
  <si>
    <t>第36回日本TDM学会・学術大会【東京】</t>
    <phoneticPr fontId="2"/>
  </si>
  <si>
    <t>第10回日本アプライド・セラピューティクス学会学術大会【大阪】</t>
    <phoneticPr fontId="2"/>
  </si>
  <si>
    <t>第23回日本がん分子標的治療学会学術集会【大阪】</t>
    <phoneticPr fontId="2"/>
  </si>
  <si>
    <t>第91回日本胃癌学会総会【静岡】</t>
    <phoneticPr fontId="2"/>
  </si>
  <si>
    <t>日数</t>
    <rPh sb="0" eb="2">
      <t>ニッスウ</t>
    </rPh>
    <phoneticPr fontId="2"/>
  </si>
  <si>
    <t>地区</t>
    <rPh sb="0" eb="2">
      <t>チク</t>
    </rPh>
    <phoneticPr fontId="2"/>
  </si>
  <si>
    <t>【2日間】</t>
  </si>
  <si>
    <t>第20回臨床腫瘍夏期セミナー【東京】</t>
    <phoneticPr fontId="2"/>
  </si>
  <si>
    <t>【東京】【大阪】【福岡】</t>
    <rPh sb="5" eb="7">
      <t>オオサカ</t>
    </rPh>
    <rPh sb="9" eb="11">
      <t>フクオカ</t>
    </rPh>
    <phoneticPr fontId="2"/>
  </si>
  <si>
    <t>【札幌】【東京】【大阪】【福岡】</t>
    <rPh sb="1" eb="3">
      <t>サッポロ</t>
    </rPh>
    <rPh sb="9" eb="11">
      <t>オオサカ</t>
    </rPh>
    <rPh sb="13" eb="15">
      <t>フクオカ</t>
    </rPh>
    <phoneticPr fontId="2"/>
  </si>
  <si>
    <t>主催</t>
    <rPh sb="0" eb="2">
      <t>シュサイ</t>
    </rPh>
    <phoneticPr fontId="2"/>
  </si>
  <si>
    <t>研修単位コード</t>
    <rPh sb="0" eb="4">
      <t>ケンシュウタンイ</t>
    </rPh>
    <phoneticPr fontId="2"/>
  </si>
  <si>
    <t>19X2111</t>
  </si>
  <si>
    <t>19X2121</t>
  </si>
  <si>
    <t>19X2131</t>
  </si>
  <si>
    <t>19X2161</t>
  </si>
  <si>
    <t>18X2181</t>
  </si>
  <si>
    <t>19Y1211</t>
  </si>
  <si>
    <t>19Y1212</t>
  </si>
  <si>
    <t>19Y1213</t>
  </si>
  <si>
    <t>第17回日本臨床腫瘍学会学術集会【京都】</t>
    <rPh sb="17" eb="19">
      <t>キョウト</t>
    </rPh>
    <phoneticPr fontId="2"/>
  </si>
  <si>
    <t>開催日</t>
    <rPh sb="0" eb="2">
      <t>カイサイ</t>
    </rPh>
    <rPh sb="2" eb="3">
      <t>ビ</t>
    </rPh>
    <phoneticPr fontId="2"/>
  </si>
  <si>
    <t>名称</t>
    <rPh sb="0" eb="2">
      <t>メイショウ</t>
    </rPh>
    <phoneticPr fontId="2"/>
  </si>
  <si>
    <t>19&amp;0323</t>
  </si>
  <si>
    <t>20&amp;0320</t>
  </si>
  <si>
    <t>21&amp;0306</t>
    <phoneticPr fontId="2"/>
  </si>
  <si>
    <t>札幌</t>
    <rPh sb="0" eb="2">
      <t>サッポロ</t>
    </rPh>
    <phoneticPr fontId="2"/>
  </si>
  <si>
    <t>Web</t>
    <phoneticPr fontId="2"/>
  </si>
  <si>
    <t>2021/3/6-14</t>
    <phoneticPr fontId="2"/>
  </si>
  <si>
    <t>日本臨床腫瘍薬学会</t>
    <rPh sb="0" eb="9">
      <t>ニホンリンショウシュヨウヤクガッカイ</t>
    </rPh>
    <phoneticPr fontId="2"/>
  </si>
  <si>
    <t>同講習会の単位合計</t>
    <rPh sb="0" eb="4">
      <t>ドウコウシュウカイ</t>
    </rPh>
    <rPh sb="5" eb="7">
      <t>タンイ</t>
    </rPh>
    <rPh sb="7" eb="9">
      <t>ゴウケイ</t>
    </rPh>
    <phoneticPr fontId="2"/>
  </si>
  <si>
    <t>申請上限</t>
    <rPh sb="0" eb="2">
      <t>シンセイ</t>
    </rPh>
    <rPh sb="2" eb="4">
      <t>ジョウゲン</t>
    </rPh>
    <phoneticPr fontId="2"/>
  </si>
  <si>
    <t/>
  </si>
  <si>
    <t>e-learning</t>
    <phoneticPr fontId="2"/>
  </si>
  <si>
    <t>日本癌治療学会　Cancer　e-learning</t>
    <rPh sb="0" eb="2">
      <t>ニホン</t>
    </rPh>
    <rPh sb="2" eb="3">
      <t>ガン</t>
    </rPh>
    <rPh sb="3" eb="5">
      <t>チリョウ</t>
    </rPh>
    <rPh sb="5" eb="7">
      <t>ガッカイ</t>
    </rPh>
    <phoneticPr fontId="2"/>
  </si>
  <si>
    <t>臨床研究と生物統計学</t>
  </si>
  <si>
    <t>生命倫理と法的規制</t>
  </si>
  <si>
    <t>基礎腫瘍学</t>
  </si>
  <si>
    <t>臨床腫瘍学概論</t>
  </si>
  <si>
    <t>緩和医療学</t>
  </si>
  <si>
    <t>精神腫瘍学</t>
  </si>
  <si>
    <t>医療ケアとチーム医療、腫瘍社会学、患者教育</t>
  </si>
  <si>
    <t>福岡　和也（近畿大学医学部附属病院臨床研究センター）</t>
  </si>
  <si>
    <t>江口 英孝（埼玉医科大学ゲノム医学研究センター ）</t>
  </si>
  <si>
    <t>山本 昇（国立がんセンター中央病院 内科）</t>
  </si>
  <si>
    <t>柴田 大朗（国立がんセンター がん対策情報センター 多施設臨床試験・診療支援部）</t>
  </si>
  <si>
    <t>吉村 健一（京都大学医学部附属病院 探索医療センター）</t>
  </si>
  <si>
    <t>大橋 靖雄（東京大学大学院医学系研究科 公共健康医学専攻 生物統計学）</t>
  </si>
  <si>
    <t>永山　淳（国家公務員共催組合連合会浜の町病院　緩和医療内科）</t>
  </si>
  <si>
    <t>柏木秀行（飯塚病院　緩和ケア科）</t>
  </si>
  <si>
    <t>今井 堅吾（聖隷三方原病院 ホスピス科）</t>
  </si>
  <si>
    <t>木澤 義之（神戸大学大学院医学研究科　内科系講座）</t>
  </si>
  <si>
    <t>佐藤 哲観（弘前大学医学部附属病院 麻酔科 緩和ケア診療室）</t>
  </si>
  <si>
    <t>浜野 淳（筑波大学附属病院　総合診療グループ）</t>
  </si>
  <si>
    <t>木澤 義之（筑波大学 人間総合科学研究科）</t>
  </si>
  <si>
    <t>加藤 和人（大阪大学大学院医学系研究科）</t>
  </si>
  <si>
    <t>久保田　馨（日本医科大学）</t>
  </si>
  <si>
    <t>丹藤　昌治（厚生労働省）</t>
  </si>
  <si>
    <t>桑原 博道（仁邦法律事務所）</t>
  </si>
  <si>
    <t>曽根 三郎（徳島市民病院 ）</t>
  </si>
  <si>
    <t>安藤 正志（愛知県がんセンター中央病院）</t>
  </si>
  <si>
    <t>甲斐 克則（早稲田大学大学院 法務研究科）</t>
  </si>
  <si>
    <t>土原 一哉（国立がん研究センター　先端医療開発センター）</t>
  </si>
  <si>
    <t>木浦　勝行（岡山大学病院）</t>
  </si>
  <si>
    <t>岩崎 基（国立がん研究センター 社会と健康研究センター）</t>
  </si>
  <si>
    <t>早川 和重（北里大学医学部 放射線科学）</t>
  </si>
  <si>
    <t>鈴木 貞夫（名古屋市立大学 ）</t>
  </si>
  <si>
    <t>横崎 宏（神戸大学大学院医学研究科・医学部）</t>
  </si>
  <si>
    <t>西尾 和人（近畿大学医学部）</t>
  </si>
  <si>
    <t>山上 裕機（和歌山県立医科大学）</t>
  </si>
  <si>
    <t>青木大輔（慶應義塾大学医学部）</t>
  </si>
  <si>
    <t>遠山竜也（名古屋市立大学大学院医学研究科　乳腺内分泌外科学）</t>
  </si>
  <si>
    <t>朴成和（国立がん研究センター中央病院　消化管内科）</t>
  </si>
  <si>
    <t>高野　利実（虎の門病院　臨床腫瘍科）</t>
  </si>
  <si>
    <t>吉本　世一（国立がん研究センター中央病院）</t>
  </si>
  <si>
    <t>鈴宮　淳司（島根大学医学部付属病院）</t>
  </si>
  <si>
    <t>松谷 雅生（五反田リハビリテーション病院）</t>
  </si>
  <si>
    <t>冨田 尚裕（兵庫医科大学外科学講座 下部消化管外科）</t>
  </si>
  <si>
    <t>長谷川 潔（東京大学大学院医学系研究科　肝胆膵外科）</t>
  </si>
  <si>
    <t>伊藤　薫樹（岩手医科大学）</t>
  </si>
  <si>
    <t>宮崎 勝（国際医療福祉大学三田病院）</t>
  </si>
  <si>
    <t>光富 徹哉（近畿大学医学部）</t>
  </si>
  <si>
    <t>岡元 るみ子（千葉西総合病院）</t>
  </si>
  <si>
    <t>檜山 栄三（広島大学病院小児外科）</t>
  </si>
  <si>
    <t>篠原 信雄（北海道大学病院）</t>
  </si>
  <si>
    <t>竹之内 辰也（新潟県立がんセンター新潟病院）</t>
  </si>
  <si>
    <t>掛地 吉弘（九州大学大学院　消化器・総合外科）</t>
  </si>
  <si>
    <t>宮﨑 泰司（長崎大学原爆後障害医療研究所）</t>
  </si>
  <si>
    <t>根本 建二（山形大学医学部放射線腫瘍学講座）</t>
  </si>
  <si>
    <t>上田 孝文（大阪医療センター　整形外科）</t>
  </si>
  <si>
    <t>岡元 るみ子（都立駒込病院 化学療法科）</t>
  </si>
  <si>
    <t>平山 貴敏（国立がんセンター中央病院 精神腫瘍科）</t>
  </si>
  <si>
    <t>松島 英介（東京医科歯科大学大学院 医歯学総合研究科）</t>
  </si>
  <si>
    <t>内富 庸介（国立研究開発法人国立がん研究センター）</t>
  </si>
  <si>
    <t>藤森 麻衣子（国立がん研究センター中央病院精神腫瘍科／国立がん研究センター東病院臨床開発センター 精神腫瘍学開発分野）</t>
  </si>
  <si>
    <t>大西 秀樹（埼玉医科大学国際医療センター 精神腫瘍科）</t>
  </si>
  <si>
    <t>濱 敏弘（がん研有明病院 薬剤部）</t>
  </si>
  <si>
    <t>池末 裕明（九州大学大学院 薬剤部）</t>
  </si>
  <si>
    <t>長島 文夫（杏林大学医学部 内科学腫瘍内科）</t>
  </si>
  <si>
    <t>谷川原 祐介（慶應義塾大学 医学部 臨床薬剤学）</t>
  </si>
  <si>
    <t>辻 哲也（慶應義塾大学 医学部 リハビリテーション医学教室）</t>
  </si>
  <si>
    <t>池山 晴人（近畿中央胸部疾患センター 地域医療連携室）</t>
  </si>
  <si>
    <t>白波瀬 丈一郎（慶應義塾大学 医学部 精神・神経科学教室）</t>
  </si>
  <si>
    <t>武田 祐子（慶應義塾大学 看護医療学部 健康マネジメント研究科）</t>
  </si>
  <si>
    <t>高石 官均（慶應義塾大学病院腫瘍センター）</t>
  </si>
  <si>
    <t>大村 健二（厚生連高岡病院 外科）</t>
  </si>
  <si>
    <t>共通項目</t>
    <rPh sb="0" eb="4">
      <t>キョウツウコウモク</t>
    </rPh>
    <phoneticPr fontId="2"/>
  </si>
  <si>
    <t>専門科目</t>
  </si>
  <si>
    <t>化学療法分野</t>
  </si>
  <si>
    <t>放射線療法分野</t>
  </si>
  <si>
    <t>緩和医療分野</t>
  </si>
  <si>
    <t>精神腫瘍学分野</t>
  </si>
  <si>
    <t>林　秀敏（近畿大学医学部）</t>
  </si>
  <si>
    <t>木村 智樹（高知大学医学部　放射線医学講座）</t>
  </si>
  <si>
    <t>秋元 哲夫（国立がん研究センター東病院）</t>
  </si>
  <si>
    <t>吉村 通央（京都大学）</t>
  </si>
  <si>
    <t>全田 貞幹（国立がん研究センター東病院）</t>
  </si>
  <si>
    <t>伊藤　芳紀（昭和大学病院　放射線治療科）</t>
  </si>
  <si>
    <t>大野達也（群馬大学　重粒子医学推進機構）</t>
  </si>
  <si>
    <t>中村 和正（浜松医科大学）</t>
  </si>
  <si>
    <t>中村　聡明（関西医科大学）</t>
  </si>
  <si>
    <t>山内 智香子（滋賀県立成人病センター ）</t>
  </si>
  <si>
    <t>中山 優子（神奈川県立がんセンター ）</t>
  </si>
  <si>
    <t>三浦 雅彦（国立大学法人東京医科歯科大学）</t>
  </si>
  <si>
    <t>西尾 禎治（広島大学大学院医歯薬保健学研究院）</t>
  </si>
  <si>
    <t>大屋 夏生（熊本大学大学院　生命科学研究部）</t>
  </si>
  <si>
    <t>唐澤 克之（都立駒込病院 放射線診療科）</t>
  </si>
  <si>
    <t>小口 正彦（癌研究会有明病院 放射線治療科）</t>
  </si>
  <si>
    <t>永倉 久泰（KKR札幌医療センター）</t>
  </si>
  <si>
    <t>野崎 美和子（獨協医科大学越谷病院）</t>
  </si>
  <si>
    <t>柏木 秀行（飯塚病院　緩和ケア科）</t>
  </si>
  <si>
    <t>池永 昌之（淀川キリスト教病院 ホスピス）</t>
  </si>
  <si>
    <t>池永 昌之（淀川キリスト教病院 ホスピス・こどもホスピス病院 ホスピス）</t>
  </si>
  <si>
    <t>久永 貴之（筑波メディカルセンター病院 緩和医療科）</t>
  </si>
  <si>
    <t>山口崇（甲南病院）</t>
  </si>
  <si>
    <t>小川 朝生（国立がん研究センター東病院）</t>
  </si>
  <si>
    <t>余宮 きのみ（埼玉県立がんセンター 緩和ケア科）</t>
  </si>
  <si>
    <t>清水 哲郎（東京大学大学院人文社会系研究科）</t>
  </si>
  <si>
    <t>木澤 義之（筑波大学大学院 人間総合科学研究科（臨床医学系））</t>
  </si>
  <si>
    <t>田村 恵子（淀川キリスト教病院 ホスピス）</t>
  </si>
  <si>
    <t>新城 拓也（社会保険神戸中央病院 内科医長 緩和ケア病棟）</t>
  </si>
  <si>
    <t>雑賀 隆史（岡山大学医歯薬学研究科泌尿器病態学）</t>
  </si>
  <si>
    <t>井上　真一郎（岡山大学病院　精神科神経科）</t>
  </si>
  <si>
    <t>藤森 麻衣子（国立精神・神経医療研究センター　精神保健研究所）</t>
  </si>
  <si>
    <t>小川 朝生（国立がん研究センター 東病院）</t>
  </si>
  <si>
    <t>岡村 仁（広島大学大学院医歯薬保健学研究院）</t>
  </si>
  <si>
    <t>大西 秀樹（埼玉医科大学国際医療センター）</t>
  </si>
  <si>
    <t>清水 研（国立がん研究センター中央病院）</t>
  </si>
  <si>
    <t>木下 寛也（国立がん研究センター東病院）</t>
  </si>
  <si>
    <t>明智 龍男（名古屋市立大学大学院医学研究科）</t>
  </si>
  <si>
    <t>秋月 伸哉（千葉県がんセンター 精神腫瘍科）</t>
  </si>
  <si>
    <t>加藤 雅志（国立がん研究センター　がん対策情報センター）</t>
  </si>
  <si>
    <t>中谷 直樹（鎌倉女子大学家政学部管理栄養学科 講師）</t>
  </si>
  <si>
    <t>共通／専門</t>
    <rPh sb="0" eb="2">
      <t>キョウツウ</t>
    </rPh>
    <rPh sb="3" eb="5">
      <t>センモン</t>
    </rPh>
    <phoneticPr fontId="2"/>
  </si>
  <si>
    <t>分野</t>
    <rPh sb="0" eb="2">
      <t>ブンヤ</t>
    </rPh>
    <phoneticPr fontId="2"/>
  </si>
  <si>
    <t>講義名</t>
    <rPh sb="0" eb="3">
      <t>コウギメイ</t>
    </rPh>
    <phoneticPr fontId="2"/>
  </si>
  <si>
    <t>講師</t>
    <rPh sb="0" eb="2">
      <t>コウシ</t>
    </rPh>
    <phoneticPr fontId="2"/>
  </si>
  <si>
    <t>単位数</t>
    <rPh sb="0" eb="2">
      <t>タンイ</t>
    </rPh>
    <rPh sb="2" eb="3">
      <t>スウ</t>
    </rPh>
    <phoneticPr fontId="2"/>
  </si>
  <si>
    <t>理解度テスト終了日
(確認テスト結果日）</t>
    <rPh sb="0" eb="3">
      <t>リカイド</t>
    </rPh>
    <rPh sb="6" eb="9">
      <t>シュウリョウビ</t>
    </rPh>
    <rPh sb="11" eb="13">
      <t>カクニン</t>
    </rPh>
    <rPh sb="16" eb="18">
      <t>ケッカ</t>
    </rPh>
    <rPh sb="18" eb="19">
      <t>ビ</t>
    </rPh>
    <phoneticPr fontId="2"/>
  </si>
  <si>
    <t>合計単位数</t>
    <rPh sb="0" eb="2">
      <t>ゴウケイ</t>
    </rPh>
    <rPh sb="2" eb="5">
      <t>タンイスウ</t>
    </rPh>
    <phoneticPr fontId="2"/>
  </si>
  <si>
    <t>単位種別</t>
    <rPh sb="0" eb="2">
      <t>タンイ</t>
    </rPh>
    <rPh sb="2" eb="4">
      <t>シュベツ</t>
    </rPh>
    <phoneticPr fontId="2"/>
  </si>
  <si>
    <t>開催日</t>
    <rPh sb="0" eb="3">
      <t>カイサイビ</t>
    </rPh>
    <phoneticPr fontId="2"/>
  </si>
  <si>
    <t>参加証No</t>
    <rPh sb="0" eb="3">
      <t>サンカショウ</t>
    </rPh>
    <phoneticPr fontId="2"/>
  </si>
  <si>
    <t>大会：参加証No
セミナー：受付ID</t>
    <rPh sb="0" eb="2">
      <t>タイカイ</t>
    </rPh>
    <rPh sb="3" eb="5">
      <t>サンカ</t>
    </rPh>
    <rPh sb="5" eb="6">
      <t>ショウ</t>
    </rPh>
    <rPh sb="14" eb="16">
      <t>ウケツケ</t>
    </rPh>
    <phoneticPr fontId="2"/>
  </si>
  <si>
    <t>※20個まで記載可（20個以上の受講歴がある場合は、最近のものを優先して記載すること）</t>
    <rPh sb="3" eb="4">
      <t>コ</t>
    </rPh>
    <rPh sb="6" eb="8">
      <t>キサイ</t>
    </rPh>
    <rPh sb="8" eb="9">
      <t>カ</t>
    </rPh>
    <rPh sb="12" eb="15">
      <t>コイジョウ</t>
    </rPh>
    <rPh sb="16" eb="18">
      <t>ジュコウ</t>
    </rPh>
    <rPh sb="18" eb="19">
      <t>レキ</t>
    </rPh>
    <rPh sb="22" eb="24">
      <t>バアイ</t>
    </rPh>
    <rPh sb="26" eb="28">
      <t>サイキン</t>
    </rPh>
    <rPh sb="32" eb="34">
      <t>ユウセン</t>
    </rPh>
    <rPh sb="36" eb="38">
      <t>キサイ</t>
    </rPh>
    <phoneticPr fontId="2"/>
  </si>
  <si>
    <t>同じ講習会の単位合計</t>
    <rPh sb="0" eb="1">
      <t>オナ</t>
    </rPh>
    <rPh sb="2" eb="5">
      <t>コウシュウカイ</t>
    </rPh>
    <rPh sb="6" eb="8">
      <t>タンイ</t>
    </rPh>
    <rPh sb="8" eb="10">
      <t>ゴウケイ</t>
    </rPh>
    <phoneticPr fontId="2"/>
  </si>
  <si>
    <t>※30個まで記載可（30個以上の受講歴がある場合は、最近のものを優先して記載すること）</t>
    <rPh sb="3" eb="4">
      <t>コ</t>
    </rPh>
    <rPh sb="6" eb="8">
      <t>キサイ</t>
    </rPh>
    <rPh sb="8" eb="9">
      <t>カ</t>
    </rPh>
    <rPh sb="12" eb="15">
      <t>コイジョウ</t>
    </rPh>
    <rPh sb="16" eb="18">
      <t>ジュコウ</t>
    </rPh>
    <rPh sb="18" eb="19">
      <t>レキ</t>
    </rPh>
    <rPh sb="22" eb="24">
      <t>バアイ</t>
    </rPh>
    <rPh sb="26" eb="28">
      <t>サイキン</t>
    </rPh>
    <rPh sb="32" eb="34">
      <t>ユウセン</t>
    </rPh>
    <rPh sb="36" eb="38">
      <t>キサイ</t>
    </rPh>
    <phoneticPr fontId="2"/>
  </si>
  <si>
    <t>外来がん治療認定薬剤師認定申請</t>
    <rPh sb="0" eb="2">
      <t>ガイライ</t>
    </rPh>
    <rPh sb="4" eb="6">
      <t>チリョウ</t>
    </rPh>
    <rPh sb="6" eb="8">
      <t>ニンテイ</t>
    </rPh>
    <rPh sb="8" eb="11">
      <t>ヤクザイシ</t>
    </rPh>
    <rPh sb="11" eb="13">
      <t>ニンテイ</t>
    </rPh>
    <rPh sb="13" eb="15">
      <t>シンセイ</t>
    </rPh>
    <phoneticPr fontId="2"/>
  </si>
  <si>
    <t>様式 1：講習会（研修会）の参加履修証明</t>
    <rPh sb="0" eb="2">
      <t>ヨウシキ</t>
    </rPh>
    <phoneticPr fontId="2"/>
  </si>
  <si>
    <t>会員番号：</t>
    <rPh sb="0" eb="2">
      <t>カイイン</t>
    </rPh>
    <rPh sb="2" eb="4">
      <t>バンゴウ</t>
    </rPh>
    <phoneticPr fontId="2"/>
  </si>
  <si>
    <t>申請者氏名：</t>
    <rPh sb="0" eb="2">
      <t>シンセイ</t>
    </rPh>
    <rPh sb="2" eb="3">
      <t>シャ</t>
    </rPh>
    <rPh sb="3" eb="5">
      <t>シメイ</t>
    </rPh>
    <phoneticPr fontId="2"/>
  </si>
  <si>
    <t>所属施設名：</t>
    <rPh sb="0" eb="2">
      <t>ショゾク</t>
    </rPh>
    <rPh sb="2" eb="4">
      <t>シセツ</t>
    </rPh>
    <rPh sb="4" eb="5">
      <t>メイ</t>
    </rPh>
    <phoneticPr fontId="2"/>
  </si>
  <si>
    <t>　</t>
    <phoneticPr fontId="2"/>
  </si>
  <si>
    <t xml:space="preserve"> </t>
    <phoneticPr fontId="2"/>
  </si>
  <si>
    <t>学会参加証No
セミナー受付ID 等</t>
    <rPh sb="0" eb="2">
      <t>ガッカイ</t>
    </rPh>
    <rPh sb="2" eb="4">
      <t>サンカ</t>
    </rPh>
    <rPh sb="4" eb="5">
      <t>ショウ</t>
    </rPh>
    <rPh sb="12" eb="14">
      <t>ウケツケ</t>
    </rPh>
    <rPh sb="17" eb="18">
      <t>トウ</t>
    </rPh>
    <phoneticPr fontId="2"/>
  </si>
  <si>
    <t>講習会名称</t>
    <rPh sb="0" eb="3">
      <t>コウシュウカイ</t>
    </rPh>
    <rPh sb="3" eb="5">
      <t>メイショウ</t>
    </rPh>
    <phoneticPr fontId="2"/>
  </si>
  <si>
    <t>以上</t>
    <rPh sb="0" eb="2">
      <t>イジョウ</t>
    </rPh>
    <phoneticPr fontId="2"/>
  </si>
  <si>
    <t>うち、必須単位数</t>
    <rPh sb="3" eb="8">
      <t>ヒッスタンイスウ</t>
    </rPh>
    <phoneticPr fontId="2"/>
  </si>
  <si>
    <t>■5 上の欄で入力できなかったもの</t>
    <rPh sb="3" eb="4">
      <t>ジョウ</t>
    </rPh>
    <rPh sb="5" eb="6">
      <t>ラン</t>
    </rPh>
    <rPh sb="7" eb="9">
      <t>ニュウリョク</t>
    </rPh>
    <phoneticPr fontId="2"/>
  </si>
  <si>
    <t>JASPO学術大会</t>
  </si>
  <si>
    <t>JASPOスタートアップセミナー</t>
  </si>
  <si>
    <t>JASPOブラッシュアップセミナー</t>
  </si>
  <si>
    <t>JASPOエキスパートセミナー</t>
  </si>
  <si>
    <t>JASPO実務スキルアップセミナー</t>
  </si>
  <si>
    <t>JASPOEssential Seminar</t>
  </si>
  <si>
    <t>JASPO症例報告のためのワークショップ</t>
  </si>
  <si>
    <t>JASPO薬薬連携セミナー</t>
  </si>
  <si>
    <t>JASPO臨床研究セミナー</t>
  </si>
  <si>
    <t>JASPOスタートアップセミナー2019【東京】</t>
  </si>
  <si>
    <t>JASPOブラッシュアップセミナー2019【東京】</t>
  </si>
  <si>
    <t>JASPOブラッシュアップセミナー2019【福岡】</t>
  </si>
  <si>
    <t>JASPOブラッシュアップセミナー2019【大阪】</t>
  </si>
  <si>
    <t>JASPOEssential Seminar2019&lt;A-Program&gt;【4会場共通】</t>
  </si>
  <si>
    <t>JASPOEssential Seminar2019&lt;B-Program&gt;【4会場共通】</t>
  </si>
  <si>
    <t>JASPOEssential Seminar2019&lt;C-Program&gt;【3会場共通】</t>
  </si>
  <si>
    <t>JASPO症例報告のためのワークショップ2019【福岡】</t>
  </si>
  <si>
    <t>JASPO症例報告のためのワークショップ2019【札幌】</t>
  </si>
  <si>
    <t>JASPO症例報告のためのワークショップ2019【大阪】</t>
  </si>
  <si>
    <t>JASPO薬薬連携セミナー2019【大阪】</t>
  </si>
  <si>
    <t>No</t>
    <phoneticPr fontId="2"/>
  </si>
  <si>
    <t>現地開催中止、紙上開催</t>
    <rPh sb="0" eb="2">
      <t>ゲンチ</t>
    </rPh>
    <rPh sb="2" eb="4">
      <t>カイサイ</t>
    </rPh>
    <rPh sb="4" eb="6">
      <t>チュウシ</t>
    </rPh>
    <rPh sb="7" eb="9">
      <t>シジョウ</t>
    </rPh>
    <rPh sb="9" eb="11">
      <t>カイサイ</t>
    </rPh>
    <phoneticPr fontId="2"/>
  </si>
  <si>
    <t>JASPOスタートアップセミナー202０【オンデマンド配信】</t>
    <rPh sb="27" eb="29">
      <t>ハイシン</t>
    </rPh>
    <phoneticPr fontId="2"/>
  </si>
  <si>
    <t>２０２０/11/30-12/6</t>
    <phoneticPr fontId="2"/>
  </si>
  <si>
    <t>20E0201</t>
    <phoneticPr fontId="2"/>
  </si>
  <si>
    <t>JASPOブラッシュアップセミナー2020【オンデマンド配信】</t>
    <rPh sb="28" eb="30">
      <t>ハイシン</t>
    </rPh>
    <phoneticPr fontId="2"/>
  </si>
  <si>
    <t>２０２０/12/14-20</t>
    <phoneticPr fontId="2"/>
  </si>
  <si>
    <t>21A0501</t>
    <phoneticPr fontId="2"/>
  </si>
  <si>
    <t>JASPOEssential Seminar Neo</t>
    <phoneticPr fontId="2"/>
  </si>
  <si>
    <t>21A0502</t>
  </si>
  <si>
    <t>21A0503</t>
  </si>
  <si>
    <t>JASPO地域医療連携セミナー</t>
    <rPh sb="5" eb="9">
      <t>チイキイリョウ</t>
    </rPh>
    <rPh sb="9" eb="11">
      <t>レンケイ</t>
    </rPh>
    <phoneticPr fontId="2"/>
  </si>
  <si>
    <t>20R0901</t>
    <phoneticPr fontId="2"/>
  </si>
  <si>
    <t>JASPO臨床研究セミナー</t>
    <phoneticPr fontId="2"/>
  </si>
  <si>
    <t>JASPO臨床研究セミナー20２０【LIVE配信】</t>
    <rPh sb="22" eb="24">
      <t>ハイシン</t>
    </rPh>
    <phoneticPr fontId="2"/>
  </si>
  <si>
    <t>20P1001</t>
    <phoneticPr fontId="2"/>
  </si>
  <si>
    <t>連携研修登録病院</t>
    <rPh sb="0" eb="2">
      <t>レンケイ</t>
    </rPh>
    <rPh sb="2" eb="4">
      <t>ケンシュウ</t>
    </rPh>
    <rPh sb="4" eb="6">
      <t>トウロク</t>
    </rPh>
    <rPh sb="6" eb="8">
      <t>ビョウイン</t>
    </rPh>
    <phoneticPr fontId="2"/>
  </si>
  <si>
    <t>2021/1-2021/３</t>
    <phoneticPr fontId="2"/>
  </si>
  <si>
    <t>21P1001</t>
    <phoneticPr fontId="2"/>
  </si>
  <si>
    <t>主催団体</t>
    <phoneticPr fontId="2"/>
  </si>
  <si>
    <t>開催形式</t>
    <rPh sb="0" eb="2">
      <t>カイサイ</t>
    </rPh>
    <rPh sb="2" eb="4">
      <t>ケイシキ</t>
    </rPh>
    <phoneticPr fontId="2"/>
  </si>
  <si>
    <t>集合・LIVEの開催日</t>
    <rPh sb="0" eb="2">
      <t>シュウゴウ</t>
    </rPh>
    <rPh sb="8" eb="11">
      <t>カイサイビ</t>
    </rPh>
    <phoneticPr fontId="3"/>
  </si>
  <si>
    <t>オンデマンド配信期間</t>
    <rPh sb="6" eb="8">
      <t>ハイシン</t>
    </rPh>
    <rPh sb="8" eb="10">
      <t>キカン</t>
    </rPh>
    <phoneticPr fontId="2"/>
  </si>
  <si>
    <t>補足事項／要確認事項</t>
    <rPh sb="0" eb="2">
      <t>ホソク</t>
    </rPh>
    <rPh sb="2" eb="4">
      <t>ジコウ</t>
    </rPh>
    <rPh sb="5" eb="8">
      <t>ヨウカクニン</t>
    </rPh>
    <rPh sb="8" eb="10">
      <t>ジコウ</t>
    </rPh>
    <phoneticPr fontId="2"/>
  </si>
  <si>
    <t>【東京】</t>
    <rPh sb="1" eb="3">
      <t>トウキョウ</t>
    </rPh>
    <phoneticPr fontId="2"/>
  </si>
  <si>
    <t>集合</t>
    <rPh sb="0" eb="2">
      <t>シュウゴウ</t>
    </rPh>
    <phoneticPr fontId="2"/>
  </si>
  <si>
    <t>20X0101</t>
    <phoneticPr fontId="2"/>
  </si>
  <si>
    <t>Best of ASCO 2020 【LIVE/オンデマンド】</t>
    <phoneticPr fontId="2"/>
  </si>
  <si>
    <t>【神奈川】</t>
    <rPh sb="1" eb="4">
      <t>カナガワ</t>
    </rPh>
    <phoneticPr fontId="2"/>
  </si>
  <si>
    <t>LIVE/オンデマンド</t>
    <phoneticPr fontId="2"/>
  </si>
  <si>
    <t>21X0101</t>
    <phoneticPr fontId="2"/>
  </si>
  <si>
    <t>Best of ASCO 2021 【LIVE/オンデマンド】</t>
    <phoneticPr fontId="2"/>
  </si>
  <si>
    <t>（オンデマンド日程未定）</t>
  </si>
  <si>
    <t>集合</t>
  </si>
  <si>
    <t>医療薬学フォーラム2019/第2７回クリニカルファーマシーシンポジウム【広島】</t>
    <phoneticPr fontId="2"/>
  </si>
  <si>
    <t>【広島】</t>
    <rPh sb="1" eb="3">
      <t>ヒロシマ</t>
    </rPh>
    <phoneticPr fontId="2"/>
  </si>
  <si>
    <t xml:space="preserve">医療薬学フォーラム </t>
    <phoneticPr fontId="2"/>
  </si>
  <si>
    <t>医療薬学フォーラム2020/第28回クリニカルファーマシーシンポジウム【札幌】</t>
    <rPh sb="14" eb="15">
      <t>ダイ</t>
    </rPh>
    <rPh sb="17" eb="18">
      <t>カイ</t>
    </rPh>
    <rPh sb="36" eb="38">
      <t>サッポロ</t>
    </rPh>
    <phoneticPr fontId="2"/>
  </si>
  <si>
    <t>【北海道】</t>
    <rPh sb="1" eb="4">
      <t>ホッカイドウ</t>
    </rPh>
    <phoneticPr fontId="2"/>
  </si>
  <si>
    <t>中止</t>
    <rPh sb="0" eb="2">
      <t>チュウシ</t>
    </rPh>
    <phoneticPr fontId="2"/>
  </si>
  <si>
    <t>21X0201</t>
    <phoneticPr fontId="2"/>
  </si>
  <si>
    <t>医療薬学フォーラム2021/第2９回クリニカルファーマシーシンポジウム【沖縄】【LIVE】</t>
    <rPh sb="36" eb="38">
      <t>オキナワ</t>
    </rPh>
    <phoneticPr fontId="2"/>
  </si>
  <si>
    <t>【沖縄】</t>
    <rPh sb="1" eb="3">
      <t>オキナワ</t>
    </rPh>
    <phoneticPr fontId="2"/>
  </si>
  <si>
    <t>LIVE</t>
    <phoneticPr fontId="2"/>
  </si>
  <si>
    <t>【京都】</t>
    <rPh sb="1" eb="3">
      <t>キョウト</t>
    </rPh>
    <phoneticPr fontId="2"/>
  </si>
  <si>
    <t>【福岡】</t>
    <rPh sb="1" eb="3">
      <t>フクオカ</t>
    </rPh>
    <phoneticPr fontId="2"/>
  </si>
  <si>
    <t>第37回日本TDM学会・学術大会【名古屋】</t>
    <rPh sb="17" eb="20">
      <t>ナゴヤ</t>
    </rPh>
    <phoneticPr fontId="2"/>
  </si>
  <si>
    <t>【愛知】</t>
    <rPh sb="1" eb="3">
      <t>アイチ</t>
    </rPh>
    <phoneticPr fontId="2"/>
  </si>
  <si>
    <t>延期</t>
    <rPh sb="0" eb="2">
      <t>エンキ</t>
    </rPh>
    <phoneticPr fontId="2"/>
  </si>
  <si>
    <t>1年延期</t>
    <rPh sb="1" eb="2">
      <t>ネン</t>
    </rPh>
    <rPh sb="2" eb="4">
      <t>エンキ</t>
    </rPh>
    <phoneticPr fontId="2"/>
  </si>
  <si>
    <t>21X0301</t>
    <phoneticPr fontId="2"/>
  </si>
  <si>
    <t>第37回日本TDM学会・学術大会【名古屋】【LIVE/オンデマンド】</t>
    <rPh sb="17" eb="20">
      <t>ナゴヤ</t>
    </rPh>
    <phoneticPr fontId="2"/>
  </si>
  <si>
    <t>第11回日本アプライド・セラピューティクス学会学術大会【群馬】</t>
    <rPh sb="28" eb="30">
      <t>グンマ</t>
    </rPh>
    <phoneticPr fontId="2"/>
  </si>
  <si>
    <t>【群馬】</t>
    <rPh sb="1" eb="3">
      <t>グンマ</t>
    </rPh>
    <phoneticPr fontId="2"/>
  </si>
  <si>
    <t>【大阪】</t>
    <rPh sb="1" eb="3">
      <t>オオサカ</t>
    </rPh>
    <phoneticPr fontId="2"/>
  </si>
  <si>
    <t>20X0501</t>
    <phoneticPr fontId="2"/>
  </si>
  <si>
    <t>第24回日本がん分子標的治療学会学術集会【徳島】【集合/LIVE】</t>
    <rPh sb="25" eb="27">
      <t>シュウゴウ</t>
    </rPh>
    <phoneticPr fontId="2"/>
  </si>
  <si>
    <t>【徳島】</t>
    <rPh sb="1" eb="3">
      <t>トクシマ</t>
    </rPh>
    <phoneticPr fontId="2"/>
  </si>
  <si>
    <t>集合/LIVE</t>
    <rPh sb="0" eb="2">
      <t>シュウゴウ</t>
    </rPh>
    <phoneticPr fontId="2"/>
  </si>
  <si>
    <t>集合</t>
    <phoneticPr fontId="2"/>
  </si>
  <si>
    <t>第11回JSOPP(日本がん薬剤学会)学術大会【東京】</t>
    <phoneticPr fontId="2"/>
  </si>
  <si>
    <t>第12回JSOPP(日本がん薬剤学会)学術大会【神戸】</t>
    <rPh sb="24" eb="26">
      <t>コウベ</t>
    </rPh>
    <phoneticPr fontId="2"/>
  </si>
  <si>
    <t>【兵庫】</t>
    <rPh sb="1" eb="3">
      <t>ヒョウゴ</t>
    </rPh>
    <phoneticPr fontId="2"/>
  </si>
  <si>
    <t>21X0601</t>
    <phoneticPr fontId="2"/>
  </si>
  <si>
    <t>第13回JSOPP(日本がん薬剤学会)学術大会【松山】【集合/LIVE】</t>
    <rPh sb="24" eb="26">
      <t>マツヤマ</t>
    </rPh>
    <rPh sb="28" eb="30">
      <t>シュウゴウ</t>
    </rPh>
    <phoneticPr fontId="2"/>
  </si>
  <si>
    <t>【愛媛】</t>
    <rPh sb="1" eb="3">
      <t>エヒメ</t>
    </rPh>
    <phoneticPr fontId="2"/>
  </si>
  <si>
    <t>【静岡】</t>
    <phoneticPr fontId="2"/>
  </si>
  <si>
    <t>20X0701</t>
    <phoneticPr fontId="2"/>
  </si>
  <si>
    <t>第92回日本胃癌学会総会【横浜】【LIVE/オンデマンド】</t>
    <rPh sb="13" eb="15">
      <t>ヨコハマ</t>
    </rPh>
    <phoneticPr fontId="2"/>
  </si>
  <si>
    <t>【LIVE/オンデマンド】</t>
  </si>
  <si>
    <t>21X0701</t>
    <phoneticPr fontId="2"/>
  </si>
  <si>
    <t>第93回日本胃癌学会総会【大阪】【LIVE/オンデマンド】</t>
    <phoneticPr fontId="2"/>
  </si>
  <si>
    <t>【千葉】</t>
    <rPh sb="1" eb="3">
      <t>チバ</t>
    </rPh>
    <phoneticPr fontId="2"/>
  </si>
  <si>
    <t>19X0801</t>
    <phoneticPr fontId="2"/>
  </si>
  <si>
    <t>第29回日本医療薬学会年会【福岡】</t>
    <rPh sb="14" eb="16">
      <t>フクオカ</t>
    </rPh>
    <phoneticPr fontId="2"/>
  </si>
  <si>
    <t>20X0801</t>
    <phoneticPr fontId="2"/>
  </si>
  <si>
    <t>第30回日本医療薬学会年会【名古屋】【LIVE/オンデマンド】</t>
    <phoneticPr fontId="2"/>
  </si>
  <si>
    <t>2020/10/24ｰ11/01</t>
    <phoneticPr fontId="2"/>
  </si>
  <si>
    <t>202010240</t>
    <phoneticPr fontId="2"/>
  </si>
  <si>
    <t>20X0901</t>
    <phoneticPr fontId="2"/>
  </si>
  <si>
    <t>第25回日本緩和医療学会学術大会【京都】【LIVE/オンデマンド】</t>
    <rPh sb="17" eb="19">
      <t>キョウト</t>
    </rPh>
    <phoneticPr fontId="2"/>
  </si>
  <si>
    <t>【京都】</t>
    <phoneticPr fontId="2"/>
  </si>
  <si>
    <t>21X0901</t>
    <phoneticPr fontId="2"/>
  </si>
  <si>
    <t>第26回日本緩和医療学会学術大会【横浜】【LIVE/オンデマンド】</t>
    <phoneticPr fontId="2"/>
  </si>
  <si>
    <t>【東京】</t>
    <phoneticPr fontId="2"/>
  </si>
  <si>
    <t>第14回日本緩和医療薬学会年会【岡山】</t>
    <phoneticPr fontId="2"/>
  </si>
  <si>
    <t>【岡山】</t>
    <rPh sb="1" eb="3">
      <t>オカヤマ</t>
    </rPh>
    <phoneticPr fontId="2"/>
  </si>
  <si>
    <t>1年延期</t>
    <rPh sb="1" eb="4">
      <t>ネンエンキ</t>
    </rPh>
    <phoneticPr fontId="2"/>
  </si>
  <si>
    <t>21X1001</t>
    <phoneticPr fontId="2"/>
  </si>
  <si>
    <t>第14回日本緩和医療薬学会年会【岡山】【LIVE/オンデマンド】</t>
    <rPh sb="16" eb="18">
      <t>オカヤマ</t>
    </rPh>
    <phoneticPr fontId="2"/>
  </si>
  <si>
    <t>202105130</t>
    <phoneticPr fontId="2"/>
  </si>
  <si>
    <t>【大阪】</t>
    <phoneticPr fontId="2"/>
  </si>
  <si>
    <t>19X1101</t>
    <phoneticPr fontId="2"/>
  </si>
  <si>
    <t>第78回 日本癌学会学術総会【京都】</t>
    <rPh sb="15" eb="17">
      <t>キョウト</t>
    </rPh>
    <phoneticPr fontId="2"/>
  </si>
  <si>
    <t>20X1101</t>
    <phoneticPr fontId="2"/>
  </si>
  <si>
    <t>第79回 日本癌学会学術総会【広島】【集合/LIVE/オンデマンド】</t>
    <rPh sb="19" eb="21">
      <t>シュウゴウ</t>
    </rPh>
    <phoneticPr fontId="2"/>
  </si>
  <si>
    <t>集合/LIVE/オンデマンド</t>
    <phoneticPr fontId="2"/>
  </si>
  <si>
    <t>19X1201</t>
    <phoneticPr fontId="2"/>
  </si>
  <si>
    <t>第57回日本癌治療学会学術集会【福岡】</t>
    <rPh sb="16" eb="18">
      <t>フクオカ</t>
    </rPh>
    <phoneticPr fontId="2"/>
  </si>
  <si>
    <t>20X1201</t>
    <phoneticPr fontId="2"/>
  </si>
  <si>
    <t>第58回日本癌治療学会学術集会【京都】【集合/LIVE/オンデマンド】</t>
    <rPh sb="16" eb="18">
      <t>キョウト</t>
    </rPh>
    <phoneticPr fontId="2"/>
  </si>
  <si>
    <t>【集合/LIVE/オンデマンド】</t>
  </si>
  <si>
    <t>2020/10/23ｰ12/25</t>
    <phoneticPr fontId="2"/>
  </si>
  <si>
    <t>202010220</t>
    <phoneticPr fontId="2"/>
  </si>
  <si>
    <t>19X1301</t>
    <phoneticPr fontId="2"/>
  </si>
  <si>
    <t>第81回日本血液学会学術集会【東京】</t>
    <rPh sb="15" eb="17">
      <t>トウキョウ</t>
    </rPh>
    <phoneticPr fontId="2"/>
  </si>
  <si>
    <t>20X1301</t>
    <phoneticPr fontId="2"/>
  </si>
  <si>
    <t>第82回日本血液学会学術集会【京都】【LIVE/オンデマンド】</t>
    <rPh sb="15" eb="17">
      <t>キョウト</t>
    </rPh>
    <phoneticPr fontId="2"/>
  </si>
  <si>
    <t>20X1401</t>
    <phoneticPr fontId="2"/>
  </si>
  <si>
    <t>第13回 日本在宅薬学会学術大会【長崎】【LIVE/オンデマンド】</t>
    <rPh sb="17" eb="19">
      <t>ナガサキ</t>
    </rPh>
    <phoneticPr fontId="2"/>
  </si>
  <si>
    <t>【長崎】</t>
    <phoneticPr fontId="2"/>
  </si>
  <si>
    <t>21X1401</t>
    <phoneticPr fontId="2"/>
  </si>
  <si>
    <t>第14回 日本在宅薬学会学術大会【金沢】【集合/LIVE/オンデマンド】</t>
    <rPh sb="17" eb="19">
      <t>カナザワ</t>
    </rPh>
    <rPh sb="21" eb="23">
      <t>シュウゴウ</t>
    </rPh>
    <phoneticPr fontId="2"/>
  </si>
  <si>
    <t>【石川】</t>
    <rPh sb="1" eb="3">
      <t>イシカワ</t>
    </rPh>
    <phoneticPr fontId="2"/>
  </si>
  <si>
    <t>19X1501</t>
    <phoneticPr fontId="2"/>
  </si>
  <si>
    <t>第2回日本腫瘍循環器学会学術集会【旭川】</t>
    <rPh sb="17" eb="19">
      <t>アサヒカワ</t>
    </rPh>
    <phoneticPr fontId="2"/>
  </si>
  <si>
    <t>20X1501</t>
    <phoneticPr fontId="2"/>
  </si>
  <si>
    <t>第3回日本腫瘍循環器学会学術集会【奈良】【LIVE/オンデマンド】</t>
    <rPh sb="17" eb="19">
      <t>ナラ</t>
    </rPh>
    <phoneticPr fontId="2"/>
  </si>
  <si>
    <t>【奈良】</t>
    <rPh sb="1" eb="3">
      <t>ナラ</t>
    </rPh>
    <phoneticPr fontId="2"/>
  </si>
  <si>
    <t>19X1601</t>
    <phoneticPr fontId="2"/>
  </si>
  <si>
    <t>第46回日本小児臨床薬理学会学術集会【北海道】</t>
    <rPh sb="19" eb="22">
      <t>ホッカイドウ</t>
    </rPh>
    <phoneticPr fontId="2"/>
  </si>
  <si>
    <t>20X1601</t>
    <phoneticPr fontId="2"/>
  </si>
  <si>
    <t>第47回日本小児臨床薬理学会学術集会【群馬】【集合/LIVE】(追加セッション含む）</t>
    <rPh sb="19" eb="21">
      <t>グンマ</t>
    </rPh>
    <rPh sb="32" eb="34">
      <t>ツイカ</t>
    </rPh>
    <rPh sb="39" eb="40">
      <t>フク</t>
    </rPh>
    <phoneticPr fontId="2"/>
  </si>
  <si>
    <t>【福岡】</t>
  </si>
  <si>
    <t>19X1701</t>
    <phoneticPr fontId="2"/>
  </si>
  <si>
    <t>第27回日本消化器関連学会週間【神戸】</t>
    <phoneticPr fontId="2"/>
  </si>
  <si>
    <t>201911210</t>
    <phoneticPr fontId="2"/>
  </si>
  <si>
    <t>20X1701</t>
    <phoneticPr fontId="2"/>
  </si>
  <si>
    <t>第28回日本消化器関連学会週間【神戸】【集合/LIVE/オンデマンド/教育講演e-learning】</t>
    <rPh sb="35" eb="37">
      <t>キョウイク</t>
    </rPh>
    <rPh sb="37" eb="39">
      <t>コウエン</t>
    </rPh>
    <phoneticPr fontId="2"/>
  </si>
  <si>
    <t>集合/LIVE/オンデマンド/教育講演e-learning</t>
  </si>
  <si>
    <t>第27回 日本乳癌学会学術総会【東京】</t>
    <phoneticPr fontId="2"/>
  </si>
  <si>
    <t>20X1801</t>
    <phoneticPr fontId="2"/>
  </si>
  <si>
    <t>第28回 日本乳癌学会学術総会【名古屋】【LIVE/オンデマンド】</t>
    <rPh sb="16" eb="19">
      <t>ナゴヤ</t>
    </rPh>
    <phoneticPr fontId="2"/>
  </si>
  <si>
    <t>21X1801</t>
    <phoneticPr fontId="2"/>
  </si>
  <si>
    <t>第29回 日本乳癌学会学術総会【横浜】【集合/LIVE/オンデマンド】</t>
    <rPh sb="16" eb="18">
      <t>ヨコハマ</t>
    </rPh>
    <phoneticPr fontId="2"/>
  </si>
  <si>
    <t>集合/LIVE/オンデマンド</t>
    <rPh sb="0" eb="2">
      <t>シュウゴウ</t>
    </rPh>
    <phoneticPr fontId="2"/>
  </si>
  <si>
    <t>19X1901</t>
    <phoneticPr fontId="2"/>
  </si>
  <si>
    <t>第60回日本肺癌学会学術集会【大阪】</t>
    <rPh sb="15" eb="17">
      <t>オオサカ</t>
    </rPh>
    <phoneticPr fontId="2"/>
  </si>
  <si>
    <t>201912060</t>
    <phoneticPr fontId="2"/>
  </si>
  <si>
    <t>20X1901</t>
    <phoneticPr fontId="2"/>
  </si>
  <si>
    <t>第61回日本肺癌学会学術集会【岡山】【集合/LIVE/オンデマンド】</t>
    <rPh sb="15" eb="17">
      <t>オカヤマ</t>
    </rPh>
    <phoneticPr fontId="2"/>
  </si>
  <si>
    <t>202011120</t>
    <phoneticPr fontId="2"/>
  </si>
  <si>
    <t>20X2001</t>
    <phoneticPr fontId="2"/>
  </si>
  <si>
    <t>第108回日本泌尿器科学会総会【神戸】【集合/LIVE/オンデマンド】</t>
    <rPh sb="16" eb="18">
      <t>コウベ</t>
    </rPh>
    <phoneticPr fontId="2"/>
  </si>
  <si>
    <t>202012220</t>
    <phoneticPr fontId="2"/>
  </si>
  <si>
    <t>第67回北海道薬学大会</t>
    <phoneticPr fontId="2"/>
  </si>
  <si>
    <t>21X2111</t>
    <phoneticPr fontId="2"/>
  </si>
  <si>
    <t>202105220</t>
    <phoneticPr fontId="2"/>
  </si>
  <si>
    <t>日本病院薬剤師会東北ブロック第9回学術大会【秋田】</t>
    <rPh sb="22" eb="24">
      <t>アキタ</t>
    </rPh>
    <phoneticPr fontId="2"/>
  </si>
  <si>
    <t>20X2121</t>
    <phoneticPr fontId="2"/>
  </si>
  <si>
    <t>日本病院薬剤師会東北ブロック第10回学術大会【誌上】</t>
    <rPh sb="23" eb="25">
      <t>シジョウ</t>
    </rPh>
    <phoneticPr fontId="2"/>
  </si>
  <si>
    <t>紙上</t>
    <rPh sb="0" eb="2">
      <t>シジョウ</t>
    </rPh>
    <phoneticPr fontId="2"/>
  </si>
  <si>
    <t>202006300</t>
    <phoneticPr fontId="2"/>
  </si>
  <si>
    <t>プログラム・講演要旨集（冊子）の発行。2021年度予定はまだ掲載なし（2021年5月17日現在）</t>
    <rPh sb="23" eb="25">
      <t>ネンド</t>
    </rPh>
    <rPh sb="25" eb="27">
      <t>ヨテイ</t>
    </rPh>
    <rPh sb="30" eb="32">
      <t>ケイサイ</t>
    </rPh>
    <rPh sb="39" eb="40">
      <t>ネン</t>
    </rPh>
    <rPh sb="41" eb="42">
      <t>ガツ</t>
    </rPh>
    <rPh sb="44" eb="45">
      <t>ニチ</t>
    </rPh>
    <rPh sb="45" eb="47">
      <t>ゲンザイ</t>
    </rPh>
    <phoneticPr fontId="2"/>
  </si>
  <si>
    <t>日本病院薬剤師会関東ブロック第49回学術大会【山梨】</t>
    <rPh sb="23" eb="25">
      <t>ヤマナシ</t>
    </rPh>
    <phoneticPr fontId="2"/>
  </si>
  <si>
    <t>20X2131</t>
    <phoneticPr fontId="2"/>
  </si>
  <si>
    <t>日本病院薬剤師会関東ブロック第50回学術大会【東京】【LIVE/オンデマンド】</t>
    <rPh sb="23" eb="25">
      <t>トウキョウ</t>
    </rPh>
    <phoneticPr fontId="2"/>
  </si>
  <si>
    <t>202010310</t>
    <phoneticPr fontId="2"/>
  </si>
  <si>
    <t>21X2131</t>
    <phoneticPr fontId="2"/>
  </si>
  <si>
    <t>日本病院薬剤師会関東ブロック第51回学術大会【長野】【LIVE/オンデマンド】</t>
    <rPh sb="23" eb="25">
      <t>ナガノ</t>
    </rPh>
    <phoneticPr fontId="2"/>
  </si>
  <si>
    <t>202108290</t>
    <phoneticPr fontId="2"/>
  </si>
  <si>
    <t>19X2141</t>
    <phoneticPr fontId="2"/>
  </si>
  <si>
    <t>日本病院薬剤師会東海ブロック・日本薬学会東海支部合同学術大会2019</t>
    <phoneticPr fontId="2"/>
  </si>
  <si>
    <t>201911100</t>
    <phoneticPr fontId="2"/>
  </si>
  <si>
    <t>日本病院薬剤師会東海ブロック・日本薬学会東海支部合同学術大会2020【愛知】【LIVE/オンデマンド】</t>
    <rPh sb="35" eb="37">
      <t>アイチ</t>
    </rPh>
    <phoneticPr fontId="2"/>
  </si>
  <si>
    <t>2020/11/21ｰ2020/11/22</t>
    <phoneticPr fontId="2"/>
  </si>
  <si>
    <t>集合時に1日開催しているが、Webでは2日開催している</t>
    <rPh sb="0" eb="2">
      <t>シュウゴウ</t>
    </rPh>
    <rPh sb="2" eb="3">
      <t>ジ</t>
    </rPh>
    <rPh sb="5" eb="6">
      <t>ニチ</t>
    </rPh>
    <rPh sb="6" eb="8">
      <t>カイサイ</t>
    </rPh>
    <rPh sb="20" eb="21">
      <t>ニチ</t>
    </rPh>
    <rPh sb="21" eb="23">
      <t>カイサイ</t>
    </rPh>
    <phoneticPr fontId="2"/>
  </si>
  <si>
    <t>第40回日本病院薬剤師会近畿学術大会【奈良】</t>
    <rPh sb="19" eb="21">
      <t>ナラ</t>
    </rPh>
    <phoneticPr fontId="2"/>
  </si>
  <si>
    <t>20X2161</t>
    <phoneticPr fontId="2"/>
  </si>
  <si>
    <t>第41回日本病院薬剤師会近畿学術大会【兵庫】</t>
    <rPh sb="19" eb="21">
      <t>ヒョウゴ</t>
    </rPh>
    <phoneticPr fontId="2"/>
  </si>
  <si>
    <t>202002150</t>
    <phoneticPr fontId="2"/>
  </si>
  <si>
    <t>21X2161</t>
    <phoneticPr fontId="2"/>
  </si>
  <si>
    <t>第42回日本病院薬剤師会近畿学術大会【大阪】【LIVE/オンデマンド】</t>
    <rPh sb="19" eb="21">
      <t>オオサカ</t>
    </rPh>
    <phoneticPr fontId="2"/>
  </si>
  <si>
    <t>202101300</t>
    <phoneticPr fontId="2"/>
  </si>
  <si>
    <t>19X2171</t>
    <phoneticPr fontId="2"/>
  </si>
  <si>
    <t>第58回日本薬学会・日本薬剤師会・日本病院薬剤師会中国四国支部学術大会【香川】</t>
    <rPh sb="36" eb="38">
      <t>カガワ</t>
    </rPh>
    <phoneticPr fontId="2"/>
  </si>
  <si>
    <t>20X2171</t>
    <phoneticPr fontId="2"/>
  </si>
  <si>
    <t>第59回日本薬学会・日本薬剤師会・日本病院薬剤師会中国四国支部学術大会【島根】【LIVE/オンデマンド】</t>
    <phoneticPr fontId="2"/>
  </si>
  <si>
    <t>2020/12/07-2021/01/06</t>
  </si>
  <si>
    <t>第79回九州山口薬学大会【大分】</t>
    <rPh sb="13" eb="15">
      <t>オオイタ</t>
    </rPh>
    <phoneticPr fontId="2"/>
  </si>
  <si>
    <t>第80回九州山口薬学大会【沖縄】</t>
    <rPh sb="13" eb="15">
      <t>オキナワ</t>
    </rPh>
    <phoneticPr fontId="2"/>
  </si>
  <si>
    <t>81回の記載なし</t>
    <rPh sb="2" eb="3">
      <t>カイ</t>
    </rPh>
    <rPh sb="4" eb="6">
      <t>キサイ</t>
    </rPh>
    <phoneticPr fontId="2"/>
  </si>
  <si>
    <t>【熊本】</t>
    <rPh sb="1" eb="3">
      <t>クマモト</t>
    </rPh>
    <phoneticPr fontId="2"/>
  </si>
  <si>
    <t>【新潟】</t>
    <rPh sb="1" eb="3">
      <t>ニイガタ</t>
    </rPh>
    <phoneticPr fontId="2"/>
  </si>
  <si>
    <t>【宮城】</t>
    <rPh sb="1" eb="3">
      <t>ミヤギ</t>
    </rPh>
    <phoneticPr fontId="2"/>
  </si>
  <si>
    <t>21X2201</t>
    <phoneticPr fontId="2"/>
  </si>
  <si>
    <t>第62回日本婦人科腫瘍学会学術講演会【仙台】【LIVE/オンデマンド】</t>
    <rPh sb="19" eb="21">
      <t>センダイ</t>
    </rPh>
    <phoneticPr fontId="2"/>
  </si>
  <si>
    <t>2021/01/29-2021/02/11</t>
  </si>
  <si>
    <t>20X2301</t>
    <phoneticPr fontId="2"/>
  </si>
  <si>
    <t>日本薬学会第140年会【京都】(紙上開催）</t>
    <rPh sb="12" eb="14">
      <t>キョウト</t>
    </rPh>
    <rPh sb="16" eb="18">
      <t>シジョウ</t>
    </rPh>
    <rPh sb="18" eb="20">
      <t>カイサイ</t>
    </rPh>
    <phoneticPr fontId="2"/>
  </si>
  <si>
    <t>21X2301</t>
    <phoneticPr fontId="2"/>
  </si>
  <si>
    <t>日本薬学会第141年会【広島】【LIVE/オンデマンド】</t>
    <rPh sb="12" eb="14">
      <t>ヒロシマ</t>
    </rPh>
    <phoneticPr fontId="2"/>
  </si>
  <si>
    <t>【埼玉】</t>
    <rPh sb="1" eb="3">
      <t>サイタマ</t>
    </rPh>
    <phoneticPr fontId="2"/>
  </si>
  <si>
    <t>19X2401</t>
    <phoneticPr fontId="2"/>
  </si>
  <si>
    <t>第13回 日本薬局学会 学術総会【神戸】</t>
    <rPh sb="17" eb="19">
      <t>コウベ</t>
    </rPh>
    <phoneticPr fontId="2"/>
  </si>
  <si>
    <t>第14回 日本薬局学会 学術総会【横浜】</t>
    <rPh sb="17" eb="19">
      <t>ヨコハマ</t>
    </rPh>
    <phoneticPr fontId="2"/>
  </si>
  <si>
    <t>19X2501</t>
    <phoneticPr fontId="2"/>
  </si>
  <si>
    <t>第52回日本薬剤師会学術大会【下関】</t>
    <rPh sb="15" eb="17">
      <t>シモノセキ</t>
    </rPh>
    <phoneticPr fontId="2"/>
  </si>
  <si>
    <t>【山口】</t>
    <rPh sb="1" eb="3">
      <t>ヤマグチ</t>
    </rPh>
    <phoneticPr fontId="2"/>
  </si>
  <si>
    <t>20X2501</t>
    <phoneticPr fontId="2"/>
  </si>
  <si>
    <t>第53回日本薬剤師会学術大会【札幌】【集合/LIVE】</t>
    <rPh sb="15" eb="17">
      <t>サッポロ</t>
    </rPh>
    <phoneticPr fontId="2"/>
  </si>
  <si>
    <t>21X2601</t>
    <phoneticPr fontId="2"/>
  </si>
  <si>
    <t>第18回日本臨床腫瘍学会学術集会【京都】【LIVE/オンデマンド】</t>
    <rPh sb="17" eb="19">
      <t>キョウト</t>
    </rPh>
    <phoneticPr fontId="2"/>
  </si>
  <si>
    <t>202102180</t>
    <phoneticPr fontId="2"/>
  </si>
  <si>
    <t>19X2701</t>
    <phoneticPr fontId="2"/>
  </si>
  <si>
    <t>第40回日本臨床薬理学会学術総会【東京】</t>
    <rPh sb="17" eb="19">
      <t>トウキョウ</t>
    </rPh>
    <phoneticPr fontId="2"/>
  </si>
  <si>
    <t>20X2701</t>
    <phoneticPr fontId="2"/>
  </si>
  <si>
    <t>第41回日本臨床薬理学会学術総会【福岡】【集合/LIVE/オンデマンド】</t>
    <rPh sb="17" eb="19">
      <t>フクオカ</t>
    </rPh>
    <phoneticPr fontId="2"/>
  </si>
  <si>
    <t>日本骨髄腫学会</t>
    <phoneticPr fontId="2"/>
  </si>
  <si>
    <t>日本骨髄腫学会学術集会</t>
  </si>
  <si>
    <t>19X2801</t>
    <phoneticPr fontId="2"/>
  </si>
  <si>
    <t>第44回日本骨髄腫学会学術集会【名古屋】</t>
    <rPh sb="0" eb="1">
      <t>ダイ</t>
    </rPh>
    <rPh sb="3" eb="4">
      <t>カイ</t>
    </rPh>
    <rPh sb="4" eb="6">
      <t>ニホン</t>
    </rPh>
    <rPh sb="6" eb="9">
      <t>コツズイシュ</t>
    </rPh>
    <rPh sb="9" eb="11">
      <t>ガッカイ</t>
    </rPh>
    <rPh sb="11" eb="15">
      <t>ガクジュツシュウカイ</t>
    </rPh>
    <rPh sb="16" eb="19">
      <t>ナゴヤ</t>
    </rPh>
    <phoneticPr fontId="2"/>
  </si>
  <si>
    <t>【名古屋】</t>
    <rPh sb="1" eb="4">
      <t>ナゴヤ</t>
    </rPh>
    <phoneticPr fontId="2"/>
  </si>
  <si>
    <t>第4５回日本骨髄腫学会学術集会【浜松】</t>
    <rPh sb="4" eb="6">
      <t>ニホン</t>
    </rPh>
    <rPh sb="6" eb="8">
      <t>コツズイ</t>
    </rPh>
    <rPh sb="8" eb="9">
      <t>シュ</t>
    </rPh>
    <rPh sb="9" eb="11">
      <t>ガッカイ</t>
    </rPh>
    <rPh sb="11" eb="15">
      <t>ガクジュツシュウカイ</t>
    </rPh>
    <rPh sb="16" eb="18">
      <t>ハママツ</t>
    </rPh>
    <phoneticPr fontId="2"/>
  </si>
  <si>
    <t>【浜松】</t>
    <rPh sb="1" eb="3">
      <t>ハママツ</t>
    </rPh>
    <phoneticPr fontId="2"/>
  </si>
  <si>
    <t>第46回日本骨髄腫学会学術集会【福島】【集合/LIVE/オンデマンド】</t>
    <rPh sb="4" eb="6">
      <t>ニホン</t>
    </rPh>
    <rPh sb="6" eb="8">
      <t>コツズイ</t>
    </rPh>
    <rPh sb="8" eb="9">
      <t>シュ</t>
    </rPh>
    <rPh sb="9" eb="11">
      <t>ガッカイ</t>
    </rPh>
    <rPh sb="11" eb="15">
      <t>ガクジュツシュウカイ</t>
    </rPh>
    <rPh sb="16" eb="18">
      <t>フクシマ</t>
    </rPh>
    <rPh sb="20" eb="22">
      <t>シュウゴウ</t>
    </rPh>
    <phoneticPr fontId="2"/>
  </si>
  <si>
    <t>【福島】</t>
    <rPh sb="1" eb="3">
      <t>フクシマ</t>
    </rPh>
    <phoneticPr fontId="2"/>
  </si>
  <si>
    <t>【1日間】</t>
    <phoneticPr fontId="2"/>
  </si>
  <si>
    <t>第27回オンコロジーセミナー【東京】</t>
  </si>
  <si>
    <t>201911160</t>
    <phoneticPr fontId="2"/>
  </si>
  <si>
    <t>第28回オンコロジーセミナー【東京】【LIVE/オンデマンド】</t>
    <phoneticPr fontId="2"/>
  </si>
  <si>
    <t>オンデマンド</t>
    <phoneticPr fontId="2"/>
  </si>
  <si>
    <t>202010100</t>
    <phoneticPr fontId="2"/>
  </si>
  <si>
    <t>第29回オンコロジーセミナー【東京】</t>
    <phoneticPr fontId="2"/>
  </si>
  <si>
    <t>【1日間】</t>
    <rPh sb="2" eb="4">
      <t>ニチカン</t>
    </rPh>
    <phoneticPr fontId="2"/>
  </si>
  <si>
    <t>202107100</t>
    <phoneticPr fontId="2"/>
  </si>
  <si>
    <t>2019/03/09-2019/03/10</t>
  </si>
  <si>
    <t>2019/04/13-2019/04/14</t>
  </si>
  <si>
    <t>令和元年度がん専門薬剤師集中教育講座（東京会場・第1回目）【2日間】</t>
    <rPh sb="0" eb="2">
      <t>レイワ</t>
    </rPh>
    <rPh sb="2" eb="4">
      <t>ガンネン</t>
    </rPh>
    <phoneticPr fontId="2"/>
  </si>
  <si>
    <t>2019/7/6-2019/07/07</t>
  </si>
  <si>
    <t>令和元年度がん専門薬剤師集中教育講座（福岡会場）【2日間】</t>
    <rPh sb="19" eb="21">
      <t>フクオカ</t>
    </rPh>
    <phoneticPr fontId="2"/>
  </si>
  <si>
    <t>2019/11/30-2019/12/01</t>
  </si>
  <si>
    <t>令和元年度がん専門薬剤師集中教育講座（東京会場・第2回目）【2日間】</t>
    <phoneticPr fontId="2"/>
  </si>
  <si>
    <t>2020/02/15-2020/02/16</t>
  </si>
  <si>
    <t>２０２００２１５０</t>
    <phoneticPr fontId="2"/>
  </si>
  <si>
    <t xml:space="preserve">日本病院薬剤師会・日本医療薬学会共催 </t>
    <phoneticPr fontId="2"/>
  </si>
  <si>
    <t xml:space="preserve">がん専門薬剤師集中教育講座 </t>
    <phoneticPr fontId="2"/>
  </si>
  <si>
    <t>令和2年度がん専門薬剤師集中教育講座（京都会場）【2日間】</t>
    <phoneticPr fontId="2"/>
  </si>
  <si>
    <t>2020/04/11-2020/04/12</t>
  </si>
  <si>
    <t>2021/01/12-2021/02/07</t>
  </si>
  <si>
    <t>２０２１０１１２</t>
    <phoneticPr fontId="2"/>
  </si>
  <si>
    <t>第17回がん臨床試験協力・参加メディカルスタッフのためのセミナー【福岡】</t>
    <rPh sb="33" eb="35">
      <t>フクオカ</t>
    </rPh>
    <phoneticPr fontId="2"/>
  </si>
  <si>
    <t>２０１９１０２６０</t>
    <phoneticPr fontId="2"/>
  </si>
  <si>
    <t>集合/オンデマンド</t>
    <rPh sb="0" eb="2">
      <t>シュウゴウ</t>
    </rPh>
    <phoneticPr fontId="2"/>
  </si>
  <si>
    <t>２０２０１０２４０</t>
    <phoneticPr fontId="2"/>
  </si>
  <si>
    <t>日本緩和医療学会</t>
    <phoneticPr fontId="2"/>
  </si>
  <si>
    <t>日本緩和医療学会　緩和ケア基礎セミナー</t>
    <phoneticPr fontId="2"/>
  </si>
  <si>
    <t>第9回 日本緩和医療学会緩和ケア基礎セミナー（2020年度）【京都】</t>
    <rPh sb="31" eb="33">
      <t>キョウト</t>
    </rPh>
    <phoneticPr fontId="2"/>
  </si>
  <si>
    <t>中止。　2021年度記載なし</t>
    <rPh sb="0" eb="2">
      <t>チュウシ</t>
    </rPh>
    <phoneticPr fontId="2"/>
  </si>
  <si>
    <t xml:space="preserve">日本緩和医療学会　教育セミナー </t>
    <phoneticPr fontId="2"/>
  </si>
  <si>
    <t>日本緩和医療学会第28回教育セミナー（2019年度）【福岡】</t>
    <rPh sb="27" eb="29">
      <t>フクオカ</t>
    </rPh>
    <phoneticPr fontId="2"/>
  </si>
  <si>
    <t>【福岡】</t>
    <phoneticPr fontId="2"/>
  </si>
  <si>
    <t>２０２００１１１０</t>
    <phoneticPr fontId="2"/>
  </si>
  <si>
    <t xml:space="preserve">日本緩和医療学会　教育セミナー </t>
  </si>
  <si>
    <t>日本緩和医療学会第29回教育セミナー（2020年度）【京都】</t>
    <rPh sb="27" eb="29">
      <t>キョウト</t>
    </rPh>
    <phoneticPr fontId="2"/>
  </si>
  <si>
    <t>日本緩和医療学会第30回教育セミナー（2020年度）【LIVE】</t>
    <phoneticPr fontId="2"/>
  </si>
  <si>
    <t>２０２１０１０９</t>
    <phoneticPr fontId="2"/>
  </si>
  <si>
    <t>日本緩和医療学会第31回教育セミナー（2021年度）【LIVE】</t>
    <phoneticPr fontId="2"/>
  </si>
  <si>
    <t>２０２１０７０４</t>
    <phoneticPr fontId="2"/>
  </si>
  <si>
    <t>日本緩和医療薬学会第22回教育セミナー【石川】</t>
    <rPh sb="20" eb="22">
      <t>イシカワ</t>
    </rPh>
    <phoneticPr fontId="2"/>
  </si>
  <si>
    <t>【石川】</t>
    <phoneticPr fontId="2"/>
  </si>
  <si>
    <t>２０１９１２１５０</t>
    <phoneticPr fontId="2"/>
  </si>
  <si>
    <t>日本緩和医療薬学会第23回教育セミナー【岡山】</t>
    <rPh sb="20" eb="22">
      <t>オカヤマ</t>
    </rPh>
    <phoneticPr fontId="2"/>
  </si>
  <si>
    <t>【岡山】</t>
    <phoneticPr fontId="2"/>
  </si>
  <si>
    <t>２０２００５２９０</t>
    <phoneticPr fontId="2"/>
  </si>
  <si>
    <t>日本緩和医療薬学会第24回教育セミナー【オンデマンド】</t>
    <phoneticPr fontId="2"/>
  </si>
  <si>
    <t>2021/5/13-2021/10/31</t>
  </si>
  <si>
    <t>２０２１０５１３０</t>
    <phoneticPr fontId="2"/>
  </si>
  <si>
    <t>第17回日本癌治療学会アップデート教育コース【広島】</t>
    <rPh sb="23" eb="25">
      <t>ヒロシマ</t>
    </rPh>
    <phoneticPr fontId="2"/>
  </si>
  <si>
    <t>【広島】</t>
  </si>
  <si>
    <t>２０１９０２１６０</t>
    <phoneticPr fontId="2"/>
  </si>
  <si>
    <t>第18回日本癌治療学会アップデート教育コース【東京】</t>
    <rPh sb="23" eb="25">
      <t>トウキョウ</t>
    </rPh>
    <phoneticPr fontId="2"/>
  </si>
  <si>
    <t>【東京】</t>
  </si>
  <si>
    <t>２０１９０３０９０</t>
    <phoneticPr fontId="2"/>
  </si>
  <si>
    <t>第19回日本癌治療学会アップデート教育コース【京都】</t>
    <rPh sb="23" eb="25">
      <t>キョウト</t>
    </rPh>
    <phoneticPr fontId="2"/>
  </si>
  <si>
    <t>【京都】</t>
  </si>
  <si>
    <t>２０２００２０１０</t>
    <phoneticPr fontId="2"/>
  </si>
  <si>
    <t>第20回日本癌治療学会アップデート教育コース【LIVE】</t>
    <phoneticPr fontId="2"/>
  </si>
  <si>
    <t>２０２０１１２８０</t>
    <phoneticPr fontId="2"/>
  </si>
  <si>
    <t>第21回日本癌治療学会アップデート教育コース【LIVE】</t>
    <phoneticPr fontId="2"/>
  </si>
  <si>
    <t>２０２１０２２１０</t>
    <phoneticPr fontId="2"/>
  </si>
  <si>
    <t>第22回日本癌治療学会アップデート教育コース【LIVE】</t>
    <phoneticPr fontId="2"/>
  </si>
  <si>
    <t>２０２１０６１９０</t>
    <phoneticPr fontId="2"/>
  </si>
  <si>
    <t>第25回日本癌治療学会教育セミナー【福岡】</t>
    <rPh sb="18" eb="20">
      <t>フクオカ</t>
    </rPh>
    <phoneticPr fontId="2"/>
  </si>
  <si>
    <t>第26回日本癌治療学会教育セミナー【京都】【集合/LIVE】</t>
    <rPh sb="18" eb="20">
      <t>キョウト</t>
    </rPh>
    <rPh sb="22" eb="24">
      <t>シュウゴウ</t>
    </rPh>
    <phoneticPr fontId="2"/>
  </si>
  <si>
    <t>第33回日本臨床腫瘍学会教育セミナーAセッション【横浜】【2日間】</t>
    <phoneticPr fontId="2"/>
  </si>
  <si>
    <t>2019/03/02-2019/03/03</t>
  </si>
  <si>
    <t>第34回日本臨床腫瘍学会教育セミナーBセッション【横浜】</t>
    <phoneticPr fontId="2"/>
  </si>
  <si>
    <t>第35回日本臨床腫瘍学会教育セミナーAセッション【横浜】</t>
    <phoneticPr fontId="2"/>
  </si>
  <si>
    <t>2020/03/07-2020/03/08</t>
  </si>
  <si>
    <t>第36回日本臨床腫瘍学会教育セミナーBセッション【横浜】【オンデマンド】</t>
    <phoneticPr fontId="2"/>
  </si>
  <si>
    <t>2020/07/13-2020/08/31</t>
  </si>
  <si>
    <t>２０２００７１３０</t>
    <phoneticPr fontId="2"/>
  </si>
  <si>
    <t>2021/03/16-2021/06/16</t>
  </si>
  <si>
    <t>２０２１０３１６０</t>
    <phoneticPr fontId="2"/>
  </si>
  <si>
    <t>病態と薬理を理解して薬学的ケアを実践する－胃がん－【東京】</t>
    <rPh sb="26" eb="28">
      <t>トウキョウ</t>
    </rPh>
    <phoneticPr fontId="2"/>
  </si>
  <si>
    <t>２０２１０６２７０</t>
    <phoneticPr fontId="2"/>
  </si>
  <si>
    <t>開催予定　5/17情報</t>
    <rPh sb="0" eb="4">
      <t>カイサイヨテイ</t>
    </rPh>
    <rPh sb="9" eb="11">
      <t>ジョウホウ</t>
    </rPh>
    <phoneticPr fontId="2"/>
  </si>
  <si>
    <t>病態と薬理を理解して薬学的ケアを実践する－大腸がん－【e-learning】</t>
    <rPh sb="21" eb="23">
      <t>ダイチョウ</t>
    </rPh>
    <phoneticPr fontId="2"/>
  </si>
  <si>
    <t>病態と薬理を理解して薬学的ケアを実践する－乳がん－【e-learning】</t>
    <phoneticPr fontId="2"/>
  </si>
  <si>
    <t>病態と薬理を理解して薬学的ケアを実践する－前立腺がん－【e-learning】</t>
    <phoneticPr fontId="2"/>
  </si>
  <si>
    <t>病態と薬理を理解して薬学的ケアを実践する－肺がん－【e-learning】</t>
    <phoneticPr fontId="2"/>
  </si>
  <si>
    <t>病態と薬理を理解して薬学的ケアを実践する－血液がん－【e-learning】</t>
    <phoneticPr fontId="2"/>
  </si>
  <si>
    <t>第21回臨床腫瘍夏期セミナー【東京】【LIVE】</t>
    <phoneticPr fontId="2"/>
  </si>
  <si>
    <t>２０２１０７１６０</t>
    <phoneticPr fontId="2"/>
  </si>
  <si>
    <t>【茨城】</t>
    <rPh sb="1" eb="3">
      <t>イバラキ</t>
    </rPh>
    <phoneticPr fontId="2"/>
  </si>
  <si>
    <t>【岐阜】</t>
    <rPh sb="1" eb="3">
      <t>ギフ</t>
    </rPh>
    <phoneticPr fontId="2"/>
  </si>
  <si>
    <t>【岩手】</t>
    <rPh sb="1" eb="3">
      <t>イワテ</t>
    </rPh>
    <phoneticPr fontId="2"/>
  </si>
  <si>
    <t>【福井】</t>
    <rPh sb="1" eb="3">
      <t>フクイ</t>
    </rPh>
    <phoneticPr fontId="2"/>
  </si>
  <si>
    <t>【大分】</t>
    <rPh sb="1" eb="3">
      <t>オオイタ</t>
    </rPh>
    <phoneticPr fontId="2"/>
  </si>
  <si>
    <t>疼痛緩和のための医療用麻薬適正使用推進講習会～症例から適正使用を学ぶ～【北海道】</t>
    <rPh sb="36" eb="39">
      <t>ホッカイドウ</t>
    </rPh>
    <phoneticPr fontId="2"/>
  </si>
  <si>
    <t>疼痛緩和のための医療用麻薬適正使用推進講習会～症例から適正使用を学ぶ～【香川】</t>
    <rPh sb="36" eb="38">
      <t>カガワ</t>
    </rPh>
    <phoneticPr fontId="2"/>
  </si>
  <si>
    <t>【香川】</t>
    <rPh sb="1" eb="3">
      <t>カガワ</t>
    </rPh>
    <phoneticPr fontId="2"/>
  </si>
  <si>
    <t>疼痛緩和のための医療用麻薬適正使用推進講習会～症例から適正使用を学ぶ～【島根】</t>
    <rPh sb="36" eb="38">
      <t>シマネ</t>
    </rPh>
    <phoneticPr fontId="2"/>
  </si>
  <si>
    <t>【島根】</t>
    <rPh sb="1" eb="3">
      <t>シマネ</t>
    </rPh>
    <phoneticPr fontId="2"/>
  </si>
  <si>
    <t>疼痛緩和のための医療用麻薬適正使用推進講習会～症例から適正使用を学ぶ～【山形】</t>
    <rPh sb="36" eb="38">
      <t>ヤマガタ</t>
    </rPh>
    <phoneticPr fontId="2"/>
  </si>
  <si>
    <t>【山形】</t>
    <phoneticPr fontId="2"/>
  </si>
  <si>
    <t>疼痛緩和のための医療用麻薬適正使用推進講習会～症例から適正使用を学ぶ～【宮崎】</t>
    <rPh sb="36" eb="38">
      <t>ミヤザキ</t>
    </rPh>
    <phoneticPr fontId="2"/>
  </si>
  <si>
    <t>【宮崎】</t>
  </si>
  <si>
    <t>疼痛緩和のための医療用麻薬適正使用推進講習会～症例から適正使用を学ぶ～【熊本】</t>
    <rPh sb="36" eb="38">
      <t>クマモト</t>
    </rPh>
    <phoneticPr fontId="2"/>
  </si>
  <si>
    <t>【熊本】</t>
  </si>
  <si>
    <t>疼痛緩和のための医療用麻薬適正使用推進講習会～症例から適正使用を学ぶ～【愛知】</t>
    <rPh sb="36" eb="38">
      <t>アイチ</t>
    </rPh>
    <phoneticPr fontId="2"/>
  </si>
  <si>
    <t>【愛知】</t>
  </si>
  <si>
    <t>疼痛緩和のための医療用麻薬適正使用推進講習会～症例から適正使用を学ぶ～【石川】</t>
    <phoneticPr fontId="2"/>
  </si>
  <si>
    <t>【石川】</t>
  </si>
  <si>
    <t>疼痛緩和のための医療用麻薬適正使用推進講習会～症例から適正使用を学ぶ～【栃木】</t>
    <rPh sb="36" eb="38">
      <t>トチギ</t>
    </rPh>
    <phoneticPr fontId="2"/>
  </si>
  <si>
    <t>【栃木】</t>
  </si>
  <si>
    <t>疼痛緩和のための医療用麻薬適正使用推進講習会～症例から適正使用を学ぶ～【和歌山】</t>
    <rPh sb="36" eb="39">
      <t>ワカヤマ</t>
    </rPh>
    <phoneticPr fontId="2"/>
  </si>
  <si>
    <t>【和歌山】</t>
  </si>
  <si>
    <t>疼痛緩和のための医療用麻薬適正使用推進講習会～症例から適正使用を学ぶ～【京都】【S大阪】【S兵庫】【S奈良】</t>
    <rPh sb="36" eb="38">
      <t>キョウト</t>
    </rPh>
    <rPh sb="41" eb="43">
      <t>オオサカ</t>
    </rPh>
    <rPh sb="46" eb="48">
      <t>ヒョウゴ</t>
    </rPh>
    <rPh sb="51" eb="53">
      <t>ナラ</t>
    </rPh>
    <phoneticPr fontId="2"/>
  </si>
  <si>
    <t>疼痛緩和のための医療用麻薬適正使用推進講習会～症例から適正使用を学ぶ～【山梨】【集合/LIVE】</t>
    <rPh sb="36" eb="38">
      <t>ヤマナシ</t>
    </rPh>
    <rPh sb="40" eb="42">
      <t>シュウゴウ</t>
    </rPh>
    <phoneticPr fontId="2"/>
  </si>
  <si>
    <t>【山梨】</t>
    <rPh sb="1" eb="3">
      <t>ヤマナシ</t>
    </rPh>
    <phoneticPr fontId="2"/>
  </si>
  <si>
    <t>疼痛緩和のための医療用麻薬適正使用推進講習会～症例から適正使用を学ぶ～【秋田】【LIVE】</t>
    <rPh sb="36" eb="38">
      <t>アキタ</t>
    </rPh>
    <phoneticPr fontId="2"/>
  </si>
  <si>
    <t>【秋田】</t>
  </si>
  <si>
    <t>疼痛緩和のための医療用麻薬適正使用推進講習会～症例から適正使用を学ぶ～【群馬】【LIVE】</t>
    <rPh sb="36" eb="38">
      <t>グンマ</t>
    </rPh>
    <phoneticPr fontId="2"/>
  </si>
  <si>
    <t>疼痛緩和のための医療用麻薬適正使用推進講習会～症例から適正使用を学ぶ～【滋賀】【LIVE】</t>
    <rPh sb="36" eb="38">
      <t>シガ</t>
    </rPh>
    <phoneticPr fontId="2"/>
  </si>
  <si>
    <t>【滋賀】</t>
    <rPh sb="1" eb="3">
      <t>シガ</t>
    </rPh>
    <phoneticPr fontId="2"/>
  </si>
  <si>
    <t>疼痛緩和のための医療用麻薬適正使用推進講習会～症例から適正使用を学ぶ～【佐賀】【LIVE】</t>
    <rPh sb="36" eb="38">
      <t>サガ</t>
    </rPh>
    <phoneticPr fontId="2"/>
  </si>
  <si>
    <t>【佐賀】</t>
  </si>
  <si>
    <t>疼痛緩和のための医療用麻薬適正使用推進講習会～症例から適正使用を学ぶ～【富山】【LIVE】</t>
    <rPh sb="36" eb="38">
      <t>トヤマ</t>
    </rPh>
    <phoneticPr fontId="2"/>
  </si>
  <si>
    <t>【富山】</t>
    <rPh sb="1" eb="3">
      <t>トヤマ</t>
    </rPh>
    <phoneticPr fontId="2"/>
  </si>
  <si>
    <t>2021/7/10-11</t>
    <phoneticPr fontId="2"/>
  </si>
  <si>
    <t>2021/7/24-25</t>
    <phoneticPr fontId="2"/>
  </si>
  <si>
    <t>2021/5/29-30</t>
    <phoneticPr fontId="2"/>
  </si>
  <si>
    <t>2020/10/6-8</t>
    <phoneticPr fontId="2"/>
  </si>
  <si>
    <t>2020/10/22-24</t>
    <phoneticPr fontId="2"/>
  </si>
  <si>
    <t>2020/10/10-11</t>
    <phoneticPr fontId="2"/>
  </si>
  <si>
    <t>2021/7/17-18</t>
    <phoneticPr fontId="2"/>
  </si>
  <si>
    <t>2020/9/11-12</t>
    <phoneticPr fontId="2"/>
  </si>
  <si>
    <t>2020/11/12-14</t>
    <phoneticPr fontId="2"/>
  </si>
  <si>
    <t>2020/12/22-24</t>
    <phoneticPr fontId="2"/>
  </si>
  <si>
    <t>2020/5/23-24</t>
    <phoneticPr fontId="2"/>
  </si>
  <si>
    <t>2021/5/22-23</t>
    <phoneticPr fontId="2"/>
  </si>
  <si>
    <t>2021/8/29-30</t>
    <phoneticPr fontId="2"/>
  </si>
  <si>
    <t>2021/1/30-31</t>
    <phoneticPr fontId="2"/>
  </si>
  <si>
    <t>2020/11/22-23</t>
    <phoneticPr fontId="2"/>
  </si>
  <si>
    <t>2021/3/26-29</t>
    <phoneticPr fontId="2"/>
  </si>
  <si>
    <t>2021/2/18-21</t>
    <phoneticPr fontId="2"/>
  </si>
  <si>
    <t>2020/5/16-17</t>
    <phoneticPr fontId="2"/>
  </si>
  <si>
    <t>2021/7/16-17</t>
    <phoneticPr fontId="2"/>
  </si>
  <si>
    <t>１　JASPOが主催する講習会</t>
  </si>
  <si>
    <t>２　JASPOが認めている他団体の講習会（学会・学術大会）</t>
    <rPh sb="8" eb="9">
      <t>ミト</t>
    </rPh>
    <rPh sb="13" eb="14">
      <t>タ</t>
    </rPh>
    <rPh sb="14" eb="16">
      <t>ダンタイ</t>
    </rPh>
    <phoneticPr fontId="2"/>
  </si>
  <si>
    <t>４　他学術団体等からの申請によりJASPOが認定している講習会</t>
    <rPh sb="7" eb="8">
      <t>トウ</t>
    </rPh>
    <phoneticPr fontId="2"/>
  </si>
  <si>
    <t>研修単位コード
（JASPO受理番号）</t>
    <rPh sb="0" eb="4">
      <t>ケンシュウタンイ</t>
    </rPh>
    <rPh sb="14" eb="16">
      <t>ジュリ</t>
    </rPh>
    <rPh sb="16" eb="18">
      <t>バンゴウ</t>
    </rPh>
    <phoneticPr fontId="6"/>
  </si>
  <si>
    <t>JASPO学術大会2019（札幌）2日間</t>
    <rPh sb="18" eb="20">
      <t>ニチカン</t>
    </rPh>
    <phoneticPr fontId="2"/>
  </si>
  <si>
    <t>2019/3/23-24</t>
    <phoneticPr fontId="2"/>
  </si>
  <si>
    <t>JASPO学術大会2020（福岡）(紙上）</t>
    <rPh sb="14" eb="16">
      <t>フクオカ</t>
    </rPh>
    <rPh sb="18" eb="20">
      <t>シジョウ</t>
    </rPh>
    <phoneticPr fontId="2"/>
  </si>
  <si>
    <t>2020/3/20-21(紙上開催）</t>
    <rPh sb="13" eb="15">
      <t>カミジョウ</t>
    </rPh>
    <rPh sb="15" eb="17">
      <t>カイサイ</t>
    </rPh>
    <phoneticPr fontId="2"/>
  </si>
  <si>
    <t>JASPO学術大会2021（LIVE＆オンデマンド配信）</t>
    <phoneticPr fontId="2"/>
  </si>
  <si>
    <t>JASPOEssential Seminar Neo2021&lt;A-Program&gt;【オンデマンド】</t>
    <phoneticPr fontId="2"/>
  </si>
  <si>
    <t>JASPOEssential Seminar Neo2021&lt;B-Program&gt;【オンデマンド】</t>
    <phoneticPr fontId="2"/>
  </si>
  <si>
    <t>JASPOEssential Seminar Neo2021&lt;C-Program&gt;【オンデマンド】</t>
    <phoneticPr fontId="2"/>
  </si>
  <si>
    <t>2日間</t>
    <rPh sb="1" eb="3">
      <t>ニチカン</t>
    </rPh>
    <phoneticPr fontId="2"/>
  </si>
  <si>
    <t>2019/7/6-7</t>
    <phoneticPr fontId="2"/>
  </si>
  <si>
    <t>ー</t>
    <phoneticPr fontId="2"/>
  </si>
  <si>
    <t>２０２０/７/6-7/20</t>
    <phoneticPr fontId="2"/>
  </si>
  <si>
    <t>これまでは集合2日間開催であったが、今回はLIVE1日、その後2週間のオンデマンド。</t>
    <rPh sb="5" eb="7">
      <t>シュウゴウ</t>
    </rPh>
    <rPh sb="8" eb="9">
      <t>ニチ</t>
    </rPh>
    <rPh sb="9" eb="10">
      <t>カン</t>
    </rPh>
    <rPh sb="10" eb="12">
      <t>カイサイ</t>
    </rPh>
    <rPh sb="18" eb="20">
      <t>コンカイ</t>
    </rPh>
    <rPh sb="26" eb="27">
      <t>ニチ</t>
    </rPh>
    <rPh sb="30" eb="31">
      <t>ゴ</t>
    </rPh>
    <rPh sb="32" eb="34">
      <t>シュウカン</t>
    </rPh>
    <phoneticPr fontId="2"/>
  </si>
  <si>
    <t>2019/7/13-14</t>
    <phoneticPr fontId="2"/>
  </si>
  <si>
    <t>2020/7/11-12</t>
    <phoneticPr fontId="2"/>
  </si>
  <si>
    <t>2019/5/25-26</t>
    <phoneticPr fontId="2"/>
  </si>
  <si>
    <t>２０２１/5/26ｰ6/6</t>
    <phoneticPr fontId="2"/>
  </si>
  <si>
    <t>2019/9/7-8</t>
    <phoneticPr fontId="2"/>
  </si>
  <si>
    <t>2020/9/5-6</t>
    <phoneticPr fontId="2"/>
  </si>
  <si>
    <t>3日間</t>
    <rPh sb="1" eb="3">
      <t>ニチカン</t>
    </rPh>
    <phoneticPr fontId="2"/>
  </si>
  <si>
    <t>2019/6/12-14</t>
    <phoneticPr fontId="2"/>
  </si>
  <si>
    <t>1日間</t>
    <rPh sb="1" eb="3">
      <t>ニチカン</t>
    </rPh>
    <phoneticPr fontId="2"/>
  </si>
  <si>
    <t>2019/2/27-3/1</t>
    <phoneticPr fontId="2"/>
  </si>
  <si>
    <t xml:space="preserve">ー </t>
    <phoneticPr fontId="2"/>
  </si>
  <si>
    <t>2020/7/1ｰ7/31</t>
    <phoneticPr fontId="2"/>
  </si>
  <si>
    <t>2021/3/3-5</t>
    <phoneticPr fontId="2"/>
  </si>
  <si>
    <t>2021/3/18ｰ4/9</t>
    <phoneticPr fontId="2"/>
  </si>
  <si>
    <t>2019/11/2-4</t>
    <phoneticPr fontId="2"/>
  </si>
  <si>
    <t>2020/10/24ｰ11/1</t>
    <phoneticPr fontId="2"/>
  </si>
  <si>
    <t>期間中毎日LIVEとオンデマンド配信</t>
    <rPh sb="0" eb="3">
      <t>キカンチュウ</t>
    </rPh>
    <rPh sb="3" eb="5">
      <t>マイニチ</t>
    </rPh>
    <rPh sb="16" eb="18">
      <t>ハイシン</t>
    </rPh>
    <phoneticPr fontId="2"/>
  </si>
  <si>
    <t>2019/6/21-22</t>
    <phoneticPr fontId="2"/>
  </si>
  <si>
    <t>2020/8/9-10</t>
    <phoneticPr fontId="2"/>
  </si>
  <si>
    <t>2020/8/9-2021/1/31</t>
    <phoneticPr fontId="2"/>
  </si>
  <si>
    <t>2021/6/18-19</t>
    <phoneticPr fontId="2"/>
  </si>
  <si>
    <t>2021/6/18ｰ7/31</t>
    <phoneticPr fontId="2"/>
  </si>
  <si>
    <t>2019/6/1-2</t>
    <phoneticPr fontId="2"/>
  </si>
  <si>
    <t>2020/5/30-31</t>
    <phoneticPr fontId="2"/>
  </si>
  <si>
    <t>2021/5/13-5/16</t>
    <phoneticPr fontId="2"/>
  </si>
  <si>
    <t>2019/9/26-28</t>
    <phoneticPr fontId="2"/>
  </si>
  <si>
    <t>不明</t>
    <rPh sb="0" eb="2">
      <t>フメイ</t>
    </rPh>
    <phoneticPr fontId="2"/>
  </si>
  <si>
    <t>2019/10/24-26</t>
    <phoneticPr fontId="2"/>
  </si>
  <si>
    <t>2019/10/11-13</t>
    <phoneticPr fontId="2"/>
  </si>
  <si>
    <t>2020/10/10ｰ11/8</t>
    <phoneticPr fontId="2"/>
  </si>
  <si>
    <t>2019/7/14-15</t>
    <phoneticPr fontId="2"/>
  </si>
  <si>
    <t>2020/9/13-9/27</t>
    <phoneticPr fontId="2"/>
  </si>
  <si>
    <t>2021/7/17ｰ7/24</t>
    <phoneticPr fontId="2"/>
  </si>
  <si>
    <t>2018/11/3-4</t>
    <phoneticPr fontId="2"/>
  </si>
  <si>
    <t>2019/9/21-22</t>
    <phoneticPr fontId="2"/>
  </si>
  <si>
    <t>2020/9/16ｰ10/16</t>
    <phoneticPr fontId="2"/>
  </si>
  <si>
    <t>2019/9/28-29</t>
    <phoneticPr fontId="2"/>
  </si>
  <si>
    <t>2020/9/25-27
2021/3/13-14追加</t>
    <rPh sb="25" eb="27">
      <t>ツイカ</t>
    </rPh>
    <phoneticPr fontId="2"/>
  </si>
  <si>
    <t>4日間</t>
    <rPh sb="1" eb="3">
      <t>ニチカン</t>
    </rPh>
    <phoneticPr fontId="2"/>
  </si>
  <si>
    <t>2019/11/21-24</t>
    <phoneticPr fontId="2"/>
  </si>
  <si>
    <t>2020/11/5-7</t>
    <phoneticPr fontId="2"/>
  </si>
  <si>
    <t>2020/11/8-12/25</t>
    <phoneticPr fontId="2"/>
  </si>
  <si>
    <t>2019/7/11-13</t>
    <phoneticPr fontId="2"/>
  </si>
  <si>
    <t>2020/10/9-11</t>
    <phoneticPr fontId="2"/>
  </si>
  <si>
    <t>2020/10/9-10/31</t>
    <phoneticPr fontId="2"/>
  </si>
  <si>
    <t>2021/7/1-3</t>
    <phoneticPr fontId="2"/>
  </si>
  <si>
    <t>2019/12/6-8</t>
    <phoneticPr fontId="2"/>
  </si>
  <si>
    <t>2020/12/28ｰ2021/1/04</t>
    <phoneticPr fontId="2"/>
  </si>
  <si>
    <t>2019/4/18-21</t>
    <phoneticPr fontId="2"/>
  </si>
  <si>
    <t>2021/1/20ｰ2/24</t>
    <phoneticPr fontId="2"/>
  </si>
  <si>
    <t>2019/5/18-19</t>
    <phoneticPr fontId="2"/>
  </si>
  <si>
    <t>2021/5/22ｰ 5/30</t>
    <phoneticPr fontId="2"/>
  </si>
  <si>
    <t>集合中止
紙上開催</t>
    <rPh sb="0" eb="2">
      <t>シュウゴウ</t>
    </rPh>
    <rPh sb="2" eb="4">
      <t>チュウシ</t>
    </rPh>
    <rPh sb="5" eb="7">
      <t>シジョウ</t>
    </rPh>
    <rPh sb="7" eb="9">
      <t>カイサイ</t>
    </rPh>
    <phoneticPr fontId="2"/>
  </si>
  <si>
    <t>2019/8/24-25</t>
    <phoneticPr fontId="2"/>
  </si>
  <si>
    <t>2020/10/31-11/1</t>
    <phoneticPr fontId="2"/>
  </si>
  <si>
    <t>2020/10/31ｰ11/8</t>
    <phoneticPr fontId="2"/>
  </si>
  <si>
    <t>2021/8/29ｰ9/5</t>
    <phoneticPr fontId="2"/>
  </si>
  <si>
    <t>5．北陸</t>
    <rPh sb="2" eb="4">
      <t>ホクリク</t>
    </rPh>
    <phoneticPr fontId="2"/>
  </si>
  <si>
    <t>第３０回日本病院薬剤師会 北陸ブロック学術大会2019【石川】</t>
    <rPh sb="0" eb="1">
      <t>ダイ</t>
    </rPh>
    <rPh sb="3" eb="4">
      <t>カイ</t>
    </rPh>
    <rPh sb="28" eb="30">
      <t>イシカワ</t>
    </rPh>
    <phoneticPr fontId="2"/>
  </si>
  <si>
    <t>第３１回日本病院薬剤師会 北陸ブロック学術大会2020【福井】</t>
    <rPh sb="0" eb="1">
      <t>ダイ</t>
    </rPh>
    <rPh sb="3" eb="4">
      <t>カイ</t>
    </rPh>
    <rPh sb="28" eb="30">
      <t>フクイ</t>
    </rPh>
    <phoneticPr fontId="2"/>
  </si>
  <si>
    <t>2019/1/19-20</t>
    <phoneticPr fontId="2"/>
  </si>
  <si>
    <t>2020/2/15-16</t>
    <phoneticPr fontId="2"/>
  </si>
  <si>
    <t>2021/2/15ｰ2/28</t>
    <phoneticPr fontId="2"/>
  </si>
  <si>
    <t>2019/11/9-10</t>
    <phoneticPr fontId="2"/>
  </si>
  <si>
    <t>2020/12/7ｰ2021/1/6</t>
    <phoneticPr fontId="2"/>
  </si>
  <si>
    <t>2019/7/4-6</t>
    <phoneticPr fontId="2"/>
  </si>
  <si>
    <t>2021/1/29ｰ2/11</t>
    <phoneticPr fontId="2"/>
  </si>
  <si>
    <t>2019/3/20-23</t>
    <phoneticPr fontId="2"/>
  </si>
  <si>
    <t>2020/3/25-28</t>
    <phoneticPr fontId="2"/>
  </si>
  <si>
    <t>2019/10/19-20</t>
    <phoneticPr fontId="2"/>
  </si>
  <si>
    <t>2019/10/13-14</t>
    <phoneticPr fontId="2"/>
  </si>
  <si>
    <t>3日間</t>
    <rPh sb="1" eb="2">
      <t>ニチ</t>
    </rPh>
    <rPh sb="2" eb="3">
      <t>カン</t>
    </rPh>
    <phoneticPr fontId="2"/>
  </si>
  <si>
    <t>2019/7/18-20</t>
    <phoneticPr fontId="2"/>
  </si>
  <si>
    <t>2021/3/1ｰ3/31</t>
    <phoneticPr fontId="2"/>
  </si>
  <si>
    <t>2019/12/4-6</t>
    <phoneticPr fontId="2"/>
  </si>
  <si>
    <t>2020/12/3-5</t>
    <phoneticPr fontId="2"/>
  </si>
  <si>
    <t>2021/3/29ｰ/4/11</t>
    <phoneticPr fontId="2"/>
  </si>
  <si>
    <t>2019/5/11-12</t>
    <phoneticPr fontId="2"/>
  </si>
  <si>
    <t>2021/6/15ｰ6/30</t>
    <phoneticPr fontId="2"/>
  </si>
  <si>
    <t>18Y0102</t>
  </si>
  <si>
    <t>19Y010１</t>
    <phoneticPr fontId="2"/>
  </si>
  <si>
    <t>19Y0102</t>
  </si>
  <si>
    <t>20Y010１</t>
    <phoneticPr fontId="2"/>
  </si>
  <si>
    <t>21Y010１</t>
    <phoneticPr fontId="2"/>
  </si>
  <si>
    <t>19Y02０１</t>
    <phoneticPr fontId="2"/>
  </si>
  <si>
    <t>19Y0202</t>
  </si>
  <si>
    <t>19Y0203</t>
  </si>
  <si>
    <t>19Y0204</t>
  </si>
  <si>
    <t>20Y02０１</t>
    <phoneticPr fontId="2"/>
  </si>
  <si>
    <t>21Y02０１</t>
    <phoneticPr fontId="2"/>
  </si>
  <si>
    <t>以降の予定は不明</t>
    <rPh sb="0" eb="2">
      <t>イコウ</t>
    </rPh>
    <rPh sb="3" eb="5">
      <t>ヨテイ</t>
    </rPh>
    <rPh sb="6" eb="8">
      <t>フメイ</t>
    </rPh>
    <phoneticPr fontId="2"/>
  </si>
  <si>
    <t>19Y030１</t>
    <phoneticPr fontId="2"/>
  </si>
  <si>
    <t>20Y030１</t>
    <phoneticPr fontId="2"/>
  </si>
  <si>
    <t>19Y040１</t>
    <phoneticPr fontId="2"/>
  </si>
  <si>
    <t>19Y050１</t>
    <phoneticPr fontId="2"/>
  </si>
  <si>
    <t>19Y0502</t>
  </si>
  <si>
    <t>20Y050１</t>
    <phoneticPr fontId="2"/>
  </si>
  <si>
    <t>21Y05０１</t>
    <phoneticPr fontId="2"/>
  </si>
  <si>
    <t>21Y0502</t>
  </si>
  <si>
    <t>1９Y060１</t>
    <phoneticPr fontId="2"/>
  </si>
  <si>
    <t>1９Y0602</t>
  </si>
  <si>
    <t>20Y060１</t>
    <phoneticPr fontId="2"/>
  </si>
  <si>
    <t>21Y060１</t>
    <phoneticPr fontId="2"/>
  </si>
  <si>
    <t>19Y070１</t>
    <phoneticPr fontId="2"/>
  </si>
  <si>
    <t>19Y0702</t>
  </si>
  <si>
    <t>20Y070１</t>
    <phoneticPr fontId="2"/>
  </si>
  <si>
    <t>20Y0702</t>
  </si>
  <si>
    <t>21Y07０１</t>
    <phoneticPr fontId="2"/>
  </si>
  <si>
    <t>21Y0702</t>
  </si>
  <si>
    <t>19Y080１</t>
    <phoneticPr fontId="2"/>
  </si>
  <si>
    <t>20Y080１</t>
    <phoneticPr fontId="2"/>
  </si>
  <si>
    <t>19Y090１</t>
    <phoneticPr fontId="2"/>
  </si>
  <si>
    <t>19Y0902</t>
  </si>
  <si>
    <t>20Y09０１</t>
    <phoneticPr fontId="2"/>
  </si>
  <si>
    <t>2１Y09０１</t>
    <phoneticPr fontId="2"/>
  </si>
  <si>
    <t>19Y100１</t>
    <phoneticPr fontId="2"/>
  </si>
  <si>
    <t>19Y1002</t>
  </si>
  <si>
    <t>2１Y100１</t>
    <phoneticPr fontId="2"/>
  </si>
  <si>
    <t>15Y100１E</t>
    <phoneticPr fontId="2"/>
  </si>
  <si>
    <t>16Y100１E</t>
    <phoneticPr fontId="2"/>
  </si>
  <si>
    <t>17Y100１E</t>
    <phoneticPr fontId="2"/>
  </si>
  <si>
    <t>18Y100１E</t>
    <phoneticPr fontId="2"/>
  </si>
  <si>
    <t>19Y100１E</t>
    <phoneticPr fontId="2"/>
  </si>
  <si>
    <t>19Y110１</t>
    <phoneticPr fontId="2"/>
  </si>
  <si>
    <t>2019/7/4-5</t>
    <phoneticPr fontId="2"/>
  </si>
  <si>
    <t>21Y11０１</t>
    <phoneticPr fontId="2"/>
  </si>
  <si>
    <t>19Y12０１</t>
    <phoneticPr fontId="2"/>
  </si>
  <si>
    <t>19Y1202</t>
  </si>
  <si>
    <t>19Y1203</t>
  </si>
  <si>
    <t>19Y1204</t>
  </si>
  <si>
    <t>19Y1205</t>
  </si>
  <si>
    <t>19Y1206</t>
  </si>
  <si>
    <t>19Y1207</t>
  </si>
  <si>
    <t>19Y1208</t>
  </si>
  <si>
    <t>19Y1209</t>
  </si>
  <si>
    <t>19Y1210</t>
  </si>
  <si>
    <t>20Y12０１</t>
    <phoneticPr fontId="2"/>
  </si>
  <si>
    <t>20Y1202</t>
  </si>
  <si>
    <t>20Y1203</t>
  </si>
  <si>
    <t>20Y1204</t>
  </si>
  <si>
    <t>20Y1205</t>
  </si>
  <si>
    <t>20Y1206</t>
  </si>
  <si>
    <t>20Y1207</t>
  </si>
  <si>
    <t>20Y1208</t>
  </si>
  <si>
    <t>2１Y12０１</t>
    <phoneticPr fontId="2"/>
  </si>
  <si>
    <t>2１Y1202</t>
  </si>
  <si>
    <t>2１Y1203</t>
  </si>
  <si>
    <t>2１Y1204</t>
  </si>
  <si>
    <t>21Y1302E</t>
  </si>
  <si>
    <t>21Y1303E</t>
  </si>
  <si>
    <t>21Y1304E</t>
  </si>
  <si>
    <t>21Y1305E</t>
  </si>
  <si>
    <t>21Y1306E</t>
  </si>
  <si>
    <t>21Y1307E</t>
  </si>
  <si>
    <t>21Y1308E</t>
  </si>
  <si>
    <t>21Y1309E</t>
  </si>
  <si>
    <t>21Y1310E</t>
  </si>
  <si>
    <t>21Y1311E</t>
  </si>
  <si>
    <t>21Y1312E</t>
  </si>
  <si>
    <t>21Y1313E</t>
  </si>
  <si>
    <t>21Y1314E</t>
  </si>
  <si>
    <t>21Y1315E</t>
  </si>
  <si>
    <t>21Y1316E</t>
  </si>
  <si>
    <t>21Y1317E</t>
  </si>
  <si>
    <t>21Y1318E</t>
  </si>
  <si>
    <t>21Y1319E</t>
  </si>
  <si>
    <t>21Y1320E</t>
  </si>
  <si>
    <t>21Y1321E</t>
  </si>
  <si>
    <t>21Y1322E</t>
  </si>
  <si>
    <t>21Y1323E</t>
  </si>
  <si>
    <t>21Y1324E</t>
  </si>
  <si>
    <t>21Y1325E</t>
  </si>
  <si>
    <t>21Y1326E</t>
  </si>
  <si>
    <t>21Y1327E</t>
  </si>
  <si>
    <t>21Y1328E</t>
  </si>
  <si>
    <t>21Y1329E</t>
  </si>
  <si>
    <t>21Y1330E</t>
  </si>
  <si>
    <t>21Y1331E</t>
  </si>
  <si>
    <t>21Y1332E</t>
  </si>
  <si>
    <t>21Y1333E</t>
  </si>
  <si>
    <t>21Y1334E</t>
  </si>
  <si>
    <t>21Y1335E</t>
  </si>
  <si>
    <t>21Y1336E</t>
  </si>
  <si>
    <t>21Y1337E</t>
  </si>
  <si>
    <t>21Y1338E</t>
  </si>
  <si>
    <t>21Y1339E</t>
  </si>
  <si>
    <t>21Y1340E</t>
  </si>
  <si>
    <t>21Y1341E</t>
  </si>
  <si>
    <t>21Y1342E</t>
  </si>
  <si>
    <t>21Y1343E</t>
  </si>
  <si>
    <t>21Y1344E</t>
  </si>
  <si>
    <t>21Y1345E</t>
  </si>
  <si>
    <t>21Y1346E</t>
  </si>
  <si>
    <t>21Y1347E</t>
  </si>
  <si>
    <t>21Y1348E</t>
  </si>
  <si>
    <t>21Y1349E</t>
  </si>
  <si>
    <t>21Y1350E</t>
  </si>
  <si>
    <t>21Y1351E</t>
  </si>
  <si>
    <t>21Y1352E</t>
  </si>
  <si>
    <t>21Y1353E</t>
  </si>
  <si>
    <t>21Y1354E</t>
  </si>
  <si>
    <t>21Y1355E</t>
  </si>
  <si>
    <t>21Y1356E</t>
  </si>
  <si>
    <t>21Y1357E</t>
  </si>
  <si>
    <t>21Y1358E</t>
  </si>
  <si>
    <t>21Y1359E</t>
  </si>
  <si>
    <t>21Y1360E</t>
  </si>
  <si>
    <t>21Y1361E</t>
  </si>
  <si>
    <t>21Y1362E</t>
  </si>
  <si>
    <t>21Y1363E</t>
  </si>
  <si>
    <t>21Y1364E</t>
  </si>
  <si>
    <t>21Y1365E</t>
  </si>
  <si>
    <t>21Y1366E</t>
  </si>
  <si>
    <t>21Y1367E</t>
  </si>
  <si>
    <t>21Y１４０２E</t>
  </si>
  <si>
    <t>21Y１４０３E</t>
  </si>
  <si>
    <t>21Y１４０４E</t>
  </si>
  <si>
    <t>21Y１４０５E</t>
  </si>
  <si>
    <t>21Y１４０６E</t>
  </si>
  <si>
    <t>21Y１４０７E</t>
  </si>
  <si>
    <t>21Y１４０８E</t>
  </si>
  <si>
    <t>21Y１４０９E</t>
  </si>
  <si>
    <t>21Y１４１０E</t>
  </si>
  <si>
    <t>21Y１４１１E</t>
  </si>
  <si>
    <t>21Y１４１２E</t>
  </si>
  <si>
    <t>21Y１４１３E</t>
  </si>
  <si>
    <t>21Y１４１４E</t>
  </si>
  <si>
    <t>21Y１４１５E</t>
  </si>
  <si>
    <t>21Y１４１６E</t>
  </si>
  <si>
    <t>21Y１４１７E</t>
  </si>
  <si>
    <t>21Y１４１８E</t>
  </si>
  <si>
    <t>21Y１４１９E</t>
  </si>
  <si>
    <t>21Y１４２０E</t>
  </si>
  <si>
    <t>21Y１４２１E</t>
  </si>
  <si>
    <t>21Y１４２２E</t>
  </si>
  <si>
    <t>21Y１４２３E</t>
  </si>
  <si>
    <t>21Y１４２４E</t>
  </si>
  <si>
    <t>21Y１４２５E</t>
  </si>
  <si>
    <t>21Y１４２６E</t>
  </si>
  <si>
    <t>21Y１４２７E</t>
  </si>
  <si>
    <t>21Y１４２８E</t>
  </si>
  <si>
    <t>21Y１４２９E</t>
  </si>
  <si>
    <t>21Y１４３０E</t>
  </si>
  <si>
    <t>21Y１４３１E</t>
  </si>
  <si>
    <t>21Y１４３２E</t>
  </si>
  <si>
    <t>21Y１４３３E</t>
  </si>
  <si>
    <t>21Y１４３４E</t>
  </si>
  <si>
    <t>21Y１４３５E</t>
  </si>
  <si>
    <t>21Y１４３６E</t>
  </si>
  <si>
    <t>21Y１４３７E</t>
  </si>
  <si>
    <t>21Y１４３８E</t>
  </si>
  <si>
    <t>21Y１４３９E</t>
  </si>
  <si>
    <t>21Y１４４０E</t>
  </si>
  <si>
    <t>21Y１４４１E</t>
  </si>
  <si>
    <t>21Y１４４２E</t>
  </si>
  <si>
    <t>主催者</t>
    <rPh sb="0" eb="3">
      <t>シュサイシャ</t>
    </rPh>
    <phoneticPr fontId="6"/>
  </si>
  <si>
    <t>日本病院薬剤師会</t>
    <phoneticPr fontId="2"/>
  </si>
  <si>
    <t>取得単位の選択</t>
    <rPh sb="0" eb="4">
      <t>シュトクタンイ</t>
    </rPh>
    <rPh sb="5" eb="7">
      <t>センタク</t>
    </rPh>
    <phoneticPr fontId="2"/>
  </si>
  <si>
    <t>※この用紙を印刷し、手元にある参加証、受講証明書のコピー（A４サイズ）と共に郵送してください。(本Excel自体の提出は不要です）</t>
    <rPh sb="3" eb="5">
      <t>ヨウシ</t>
    </rPh>
    <rPh sb="6" eb="8">
      <t>インサツ</t>
    </rPh>
    <rPh sb="10" eb="12">
      <t>テモト</t>
    </rPh>
    <rPh sb="15" eb="18">
      <t>サンカショウ</t>
    </rPh>
    <rPh sb="19" eb="24">
      <t>ジュコウショウメイショ</t>
    </rPh>
    <rPh sb="36" eb="37">
      <t>トモ</t>
    </rPh>
    <rPh sb="38" eb="40">
      <t>ユウソウ</t>
    </rPh>
    <rPh sb="48" eb="54">
      <t>ホンエクセル</t>
    </rPh>
    <rPh sb="54" eb="56">
      <t>ジタイ</t>
    </rPh>
    <rPh sb="57" eb="59">
      <t>テイシュツ</t>
    </rPh>
    <rPh sb="60" eb="62">
      <t>フヨウ</t>
    </rPh>
    <phoneticPr fontId="2"/>
  </si>
  <si>
    <t>臨床研究と倫理</t>
  </si>
  <si>
    <t>バイオインフォマティクス</t>
  </si>
  <si>
    <t>臨床第Ⅰ相試験、第Ⅱ相試験</t>
  </si>
  <si>
    <t>臨床第Ⅲ相試験、メタ解析</t>
  </si>
  <si>
    <t>その他の臨床研究、臨床試験</t>
  </si>
  <si>
    <t>医療統計学</t>
  </si>
  <si>
    <t>遺伝子解析研究と倫理</t>
  </si>
  <si>
    <t>がん診療のインフォームドコンセント</t>
  </si>
  <si>
    <t>がん対策基本法</t>
  </si>
  <si>
    <t>医療事故をめぐる法と倫理</t>
  </si>
  <si>
    <t>臨床研究の倫理と利益相反（COI)マネージメント</t>
  </si>
  <si>
    <t>医療倫理に関わる規約・法律・指針/職業人としての規範</t>
  </si>
  <si>
    <t>生命維持と法的規制</t>
  </si>
  <si>
    <t>腫瘍生物学</t>
  </si>
  <si>
    <t>トランスレーショナルリサーチ</t>
  </si>
  <si>
    <t>がん検診の基本的な考え方</t>
  </si>
  <si>
    <t>がんの発生と予防／化学予防</t>
  </si>
  <si>
    <t>放射線生物学／放射線被ばく</t>
  </si>
  <si>
    <t>悪性腫瘍の疫学</t>
  </si>
  <si>
    <t>腫瘍病理学</t>
  </si>
  <si>
    <t>がん検査医学</t>
  </si>
  <si>
    <t>腫瘍免疫学</t>
  </si>
  <si>
    <t>がんの画像診断</t>
  </si>
  <si>
    <t>代表的疾患の標準治療　婦人科がん</t>
  </si>
  <si>
    <t>代表的疾患の標準治療　乳がん・内分泌腫瘍</t>
  </si>
  <si>
    <t>代表的疾患の標準治療　上部消化管がん</t>
  </si>
  <si>
    <t>有害事象と支持療法</t>
  </si>
  <si>
    <t>代表的疾患の標準治療　頭頸部がん</t>
  </si>
  <si>
    <t>Oncologic Emergency</t>
  </si>
  <si>
    <t>代表的疾患の標準治療　脳腫瘍</t>
  </si>
  <si>
    <t>代表的疾患の標準治療　下部消化管がん</t>
  </si>
  <si>
    <t>代表的疾患の標準治療 肝</t>
  </si>
  <si>
    <t>腫瘍内科学概論</t>
  </si>
  <si>
    <t>代表的疾患の標準治療 胆・膵</t>
  </si>
  <si>
    <t>代表的疾患の標準治療 肺がん</t>
  </si>
  <si>
    <t>代表的疾患の標準治療 造血器腫瘍（悪性リンパ腫）</t>
  </si>
  <si>
    <t>代表的疾患の標準治療 小児がん</t>
  </si>
  <si>
    <t>代表的疾患の標準治療 泌尿器がん</t>
  </si>
  <si>
    <t>代表的疾患の標準治療 皮膚がん</t>
  </si>
  <si>
    <t>腫瘍外科学概論</t>
  </si>
  <si>
    <t>代表的疾患の標準治療　造血器腫瘍 （白血病）</t>
  </si>
  <si>
    <t>放射線腫瘍学概論</t>
  </si>
  <si>
    <t>代表的疾患の標準治療 骨・軟部腫瘍</t>
  </si>
  <si>
    <t>代表的疾患の標準治療　造血器腫瘍（悪性リンパ腫）</t>
  </si>
  <si>
    <t>呼吸器系症状</t>
  </si>
  <si>
    <t>包括的アセスメント</t>
  </si>
  <si>
    <t>消化器症状</t>
  </si>
  <si>
    <t>緩和ケア概論</t>
  </si>
  <si>
    <t>がん性疼痛の評価と治療</t>
  </si>
  <si>
    <t>地域医療連携</t>
  </si>
  <si>
    <t>効果的なコミュニケーション</t>
  </si>
  <si>
    <t>がん患者の精神症状（気持のつらさとせん妄）</t>
  </si>
  <si>
    <t>終末期ケアに関する諸問題</t>
  </si>
  <si>
    <t>精神腫瘍学概論</t>
  </si>
  <si>
    <t>終末期ケアに関する諸問題（アドバンス）</t>
  </si>
  <si>
    <t>家族・遺族への精神的ケア　2012</t>
  </si>
  <si>
    <t>抗がん薬の曝露対策</t>
  </si>
  <si>
    <t>安全な薬物療法の実践</t>
  </si>
  <si>
    <t>患者教育　2011</t>
  </si>
  <si>
    <t>がんと薬理学</t>
  </si>
  <si>
    <t>がんとリハビリテーション</t>
  </si>
  <si>
    <t>がんとソーシャルワーカー</t>
  </si>
  <si>
    <t>がんと心理支援（カウンセリング）</t>
  </si>
  <si>
    <t>がんと看護</t>
  </si>
  <si>
    <t>チーム医療の重要性と在り方</t>
  </si>
  <si>
    <t>がんと栄養学</t>
  </si>
  <si>
    <t>原発不明癌</t>
  </si>
  <si>
    <t>放射線治療計画総論・高精度放射線治療</t>
  </si>
  <si>
    <t>粒子線治療</t>
  </si>
  <si>
    <t>肝・胆・膵腫瘍</t>
  </si>
  <si>
    <t>頭頸部がんの放射線治療(Ⅱ)</t>
  </si>
  <si>
    <t>上部消化菅腫瘍の放射線治療</t>
  </si>
  <si>
    <t>婦人科腫瘍の放射線治療</t>
  </si>
  <si>
    <t>泌尿器腫瘍</t>
  </si>
  <si>
    <t>頭頸部がんの放射線治療（Ⅰ）</t>
  </si>
  <si>
    <t>乳癌の放射線治療</t>
  </si>
  <si>
    <t>肺腫瘍に対する放射線療法</t>
  </si>
  <si>
    <t>放射線生物学</t>
  </si>
  <si>
    <t>放射線物理学</t>
  </si>
  <si>
    <t>脳腫瘍の放射線治療</t>
  </si>
  <si>
    <t>下部消化管腫瘍の放射線治療</t>
  </si>
  <si>
    <t>悪性リンパ腫の放射線治療</t>
  </si>
  <si>
    <t>緩和的放射線治療</t>
  </si>
  <si>
    <t>小児腫瘍</t>
  </si>
  <si>
    <t>小線源治療　2012</t>
  </si>
  <si>
    <t>死が近づいたときのケア</t>
  </si>
  <si>
    <t>苦痛緩和のための鎮静</t>
  </si>
  <si>
    <t>症状マネジメント　消化器系症状</t>
  </si>
  <si>
    <t>症状マネジメント　呼吸困難</t>
  </si>
  <si>
    <t>チームワークとマネジメント</t>
  </si>
  <si>
    <t>症状マネジメント（疼痛）</t>
  </si>
  <si>
    <t>終末期における倫理的諸問題</t>
  </si>
  <si>
    <t>緩和ケアにおけるコンサルテーション</t>
  </si>
  <si>
    <t>スピリチュアルペイン</t>
  </si>
  <si>
    <t>症状マネジメント　体腔液のマネジメント</t>
  </si>
  <si>
    <t>症状マネジメント　腎・尿路系症状</t>
  </si>
  <si>
    <t>症状マネジメント　神経系</t>
  </si>
  <si>
    <t>精神症状の評価とマネージメント　せん妄</t>
  </si>
  <si>
    <t>がん医療におけるコミュニケーションスキル</t>
  </si>
  <si>
    <t>高齢者／認知症</t>
  </si>
  <si>
    <t>精神症状の評価とマネージメントⅦ　精神療法</t>
  </si>
  <si>
    <t>精神症状の評価とマネージメント　薬物療法</t>
  </si>
  <si>
    <t>精神症状の評価とマネージメント終末期</t>
  </si>
  <si>
    <t>精神症状の評価とマネージメント　自殺・希死念慮</t>
  </si>
  <si>
    <t>精神症状の評価とマネージメント　不安、不眠、抑うつ</t>
  </si>
  <si>
    <t>がんの経過における正常反応と精神症状</t>
  </si>
  <si>
    <t>心理社会学的要因とがんの罹患／生存</t>
  </si>
  <si>
    <t>19E010２</t>
    <phoneticPr fontId="2"/>
  </si>
  <si>
    <t>JASPOスタートアップセミナー2019【大阪】</t>
    <rPh sb="21" eb="23">
      <t>オオサカ</t>
    </rPh>
    <phoneticPr fontId="2"/>
  </si>
  <si>
    <t>JASPOエキスパートセミナー201９【東京】</t>
    <phoneticPr fontId="2"/>
  </si>
  <si>
    <t>JASPO実務スキルアップセミナー201９【東京】</t>
    <phoneticPr fontId="2"/>
  </si>
  <si>
    <t>JASPOEssential Seminar２０２０&lt;X-Program&gt;【LIVE】</t>
    <phoneticPr fontId="2"/>
  </si>
  <si>
    <t>2020/11/22または23</t>
    <phoneticPr fontId="2"/>
  </si>
  <si>
    <t>19C080２</t>
    <phoneticPr fontId="3"/>
  </si>
  <si>
    <t>JASPO薬薬連携セミナー2019【東京】</t>
    <rPh sb="18" eb="20">
      <t>トウキョウ</t>
    </rPh>
    <phoneticPr fontId="2"/>
  </si>
  <si>
    <t>20C0801</t>
    <phoneticPr fontId="2"/>
  </si>
  <si>
    <t>JASPO薬薬連携セミナー2020【大阪】</t>
  </si>
  <si>
    <t>20C0802</t>
    <phoneticPr fontId="2"/>
  </si>
  <si>
    <t>JASPO地域医療連携セミナー2020【LIVE配信】</t>
    <rPh sb="5" eb="11">
      <t>チイキイリョウレンケイ</t>
    </rPh>
    <rPh sb="24" eb="26">
      <t>ハイシン</t>
    </rPh>
    <phoneticPr fontId="2"/>
  </si>
  <si>
    <t>JASPO臨床研究セミナー201９【東京】</t>
    <phoneticPr fontId="2"/>
  </si>
  <si>
    <t>高知県病院薬剤師会</t>
  </si>
  <si>
    <t>尾張・三河泌尿器腫瘍研究会</t>
  </si>
  <si>
    <t>中津市立中津市民病院</t>
  </si>
  <si>
    <t>広島県病院薬剤師会</t>
  </si>
  <si>
    <t>Oncology Forum Hiroshima</t>
  </si>
  <si>
    <t>鹿児島県病院薬剤師会　</t>
  </si>
  <si>
    <t>公益財団法人広島がんセミナー　</t>
  </si>
  <si>
    <t>日本イーライリリー株式会社</t>
  </si>
  <si>
    <t>協和発酵キリン株式会社　</t>
  </si>
  <si>
    <t>琉球大学医学部附属病院</t>
  </si>
  <si>
    <t>愛媛県病院薬剤師会</t>
  </si>
  <si>
    <t>オークラフロンティアホテルつくば</t>
  </si>
  <si>
    <t>大分県中津市民病院</t>
  </si>
  <si>
    <t>一般社団法人　柏市薬剤師会</t>
  </si>
  <si>
    <t>北海道医療大学　薬剤師支援センター</t>
  </si>
  <si>
    <t>慶應義塾大学薬学部</t>
  </si>
  <si>
    <t>埼玉県立がんセンター</t>
  </si>
  <si>
    <t>大阪府におけるがん化学療法に関わる薬剤師の地域リーダー養成研修会</t>
  </si>
  <si>
    <t>ユニコムプラザさがみはら</t>
  </si>
  <si>
    <t>国立がん研究センター東病院会議室　ななはちホール</t>
  </si>
  <si>
    <t>19-001</t>
  </si>
  <si>
    <t>第7回公益財団法人広島がんセミナー先端的がん薬物療法研究会</t>
  </si>
  <si>
    <t>19-002</t>
  </si>
  <si>
    <t>19-003</t>
  </si>
  <si>
    <t>一般社団法人オンコロジー教育推進プロジェクト</t>
  </si>
  <si>
    <t>The 2nd Team Science Oncology Workshop</t>
  </si>
  <si>
    <t>19-004</t>
  </si>
  <si>
    <t>19-005</t>
  </si>
  <si>
    <t>美ら島薬学ネットワーク、持田製薬株式会社、沖縄県薬剤師会、沖縄県病院薬剤師会</t>
  </si>
  <si>
    <t>第12回美ら島薬学ネットワーク</t>
  </si>
  <si>
    <t>沖縄県医師会館</t>
  </si>
  <si>
    <t>19-006</t>
  </si>
  <si>
    <t>19-007</t>
  </si>
  <si>
    <t>19-008</t>
  </si>
  <si>
    <t>一般財団法人 慈山会医学研究所 付属坪井病院</t>
  </si>
  <si>
    <t>ホテル　ハマツ</t>
  </si>
  <si>
    <t>19-009</t>
  </si>
  <si>
    <t>19-010</t>
  </si>
  <si>
    <t>19-011</t>
  </si>
  <si>
    <t>19-012</t>
  </si>
  <si>
    <t>19-013</t>
  </si>
  <si>
    <t>19-014</t>
  </si>
  <si>
    <t>19-015</t>
  </si>
  <si>
    <t>19-016</t>
  </si>
  <si>
    <t>19-017</t>
  </si>
  <si>
    <t>19-018</t>
  </si>
  <si>
    <t>19-019</t>
  </si>
  <si>
    <t>19-020</t>
  </si>
  <si>
    <t>19-021</t>
  </si>
  <si>
    <t>19-022</t>
  </si>
  <si>
    <t>19-023</t>
  </si>
  <si>
    <t>19-024</t>
  </si>
  <si>
    <t>19-025</t>
  </si>
  <si>
    <t>19-026</t>
  </si>
  <si>
    <t>19-027</t>
  </si>
  <si>
    <t>19-028</t>
  </si>
  <si>
    <t>19-029</t>
  </si>
  <si>
    <t>19-030</t>
  </si>
  <si>
    <t>19-031</t>
  </si>
  <si>
    <t>19-032</t>
  </si>
  <si>
    <t>19-033</t>
  </si>
  <si>
    <t>19-034</t>
  </si>
  <si>
    <t>19-035</t>
  </si>
  <si>
    <t>19-036</t>
  </si>
  <si>
    <t>19-037</t>
  </si>
  <si>
    <t>19-038</t>
  </si>
  <si>
    <t>19-039</t>
  </si>
  <si>
    <t>19-040</t>
  </si>
  <si>
    <t>19-041</t>
  </si>
  <si>
    <t>19-042</t>
  </si>
  <si>
    <t>愛知県糖尿病薬物療法研究会</t>
  </si>
  <si>
    <t>19-043</t>
  </si>
  <si>
    <t>19-044</t>
  </si>
  <si>
    <t>19-045</t>
  </si>
  <si>
    <t>19-046</t>
  </si>
  <si>
    <t>19-047</t>
  </si>
  <si>
    <t>19-048</t>
  </si>
  <si>
    <t>19-049</t>
  </si>
  <si>
    <t>19-050</t>
  </si>
  <si>
    <t>19-051</t>
  </si>
  <si>
    <t>平成30年度　第2回がん薬物療法研修会
「乳がんの診断と治療」</t>
  </si>
  <si>
    <t>19-052</t>
  </si>
  <si>
    <t>19-053</t>
  </si>
  <si>
    <t>19-054</t>
  </si>
  <si>
    <t>19-055</t>
  </si>
  <si>
    <t>19-056</t>
  </si>
  <si>
    <t>19-057</t>
  </si>
  <si>
    <t>19-101</t>
  </si>
  <si>
    <t>第32回地域がん治療研修会</t>
  </si>
  <si>
    <t>19-113</t>
  </si>
  <si>
    <t>19-114</t>
  </si>
  <si>
    <t>福岡県病院薬剤師会</t>
  </si>
  <si>
    <t>チームオンコロジー</t>
  </si>
  <si>
    <t>草加薬物療法研究会</t>
  </si>
  <si>
    <t>19-126</t>
  </si>
  <si>
    <t>19-127</t>
  </si>
  <si>
    <t>19-134</t>
  </si>
  <si>
    <t>19-135</t>
  </si>
  <si>
    <t>19-136</t>
  </si>
  <si>
    <t>19-137</t>
  </si>
  <si>
    <t>19-138</t>
  </si>
  <si>
    <t>東京医療センター　緩和ケアセンター</t>
  </si>
  <si>
    <t>東京医療センター　</t>
  </si>
  <si>
    <t>19-139</t>
  </si>
  <si>
    <t>19-140</t>
  </si>
  <si>
    <t>19-142</t>
  </si>
  <si>
    <t>19-143</t>
  </si>
  <si>
    <t>19-144</t>
  </si>
  <si>
    <t>一般社団法人　広島市薬剤師会</t>
  </si>
  <si>
    <t>19-145</t>
  </si>
  <si>
    <t>19-146</t>
  </si>
  <si>
    <t>19-147</t>
  </si>
  <si>
    <t>19-148</t>
  </si>
  <si>
    <t>奈良県立医科大学附属病院</t>
  </si>
  <si>
    <t>福岡大学病院　薬剤部</t>
  </si>
  <si>
    <t>19-152</t>
  </si>
  <si>
    <t>神奈川がん領域均てん化のための勉強会</t>
  </si>
  <si>
    <t>19-153</t>
  </si>
  <si>
    <t>19-154</t>
  </si>
  <si>
    <t>19-155</t>
  </si>
  <si>
    <t>19-156</t>
  </si>
  <si>
    <t>19-157</t>
  </si>
  <si>
    <t>第33回地域がん治療研修会</t>
  </si>
  <si>
    <t>19-158</t>
  </si>
  <si>
    <t>19-159</t>
  </si>
  <si>
    <t>19-160</t>
  </si>
  <si>
    <t>小野薬品工業株式会社　</t>
  </si>
  <si>
    <t>多職種で考えるがんサポーティブケア研究会</t>
  </si>
  <si>
    <t>沖縄県薬剤師会館　研修室1・2</t>
  </si>
  <si>
    <t>19-161</t>
  </si>
  <si>
    <t>19-162</t>
  </si>
  <si>
    <t>札幌東区がん医療薬剤師研究会</t>
  </si>
  <si>
    <t>19-163</t>
  </si>
  <si>
    <t>19-164</t>
  </si>
  <si>
    <t>19-165</t>
  </si>
  <si>
    <t>19-166</t>
  </si>
  <si>
    <t>19-167</t>
  </si>
  <si>
    <t>19-168</t>
  </si>
  <si>
    <t>19-169</t>
  </si>
  <si>
    <t>大分県中津市民病院　2階多目的ホール</t>
  </si>
  <si>
    <t>19-170</t>
  </si>
  <si>
    <t>一般社団法人　足立区薬剤師会</t>
  </si>
  <si>
    <t>北千住マルイ　11階　視聴覚室</t>
  </si>
  <si>
    <t>19-171</t>
  </si>
  <si>
    <t>日本イーライリリー株式会社研究開発本部</t>
  </si>
  <si>
    <t>病院薬剤師と保険薬局薬剤師が一緒に学ぶ経口抗がん薬の薬薬連携</t>
  </si>
  <si>
    <t>日本イーライリリー株式会社神戸本社</t>
  </si>
  <si>
    <t>19-172</t>
  </si>
  <si>
    <t>JPタワーホール＆カンファレンス</t>
  </si>
  <si>
    <t>19-173</t>
  </si>
  <si>
    <t>19-174</t>
  </si>
  <si>
    <t>19-175</t>
  </si>
  <si>
    <t>19-176</t>
  </si>
  <si>
    <t>19-177</t>
  </si>
  <si>
    <t>19-178</t>
  </si>
  <si>
    <t>19-179</t>
  </si>
  <si>
    <t>19-180</t>
  </si>
  <si>
    <t>19-181</t>
  </si>
  <si>
    <t>株式会社　アルカ</t>
  </si>
  <si>
    <t>アルカ新神戸薬局</t>
  </si>
  <si>
    <t>19-182</t>
  </si>
  <si>
    <t>19-183</t>
  </si>
  <si>
    <t>19-184</t>
  </si>
  <si>
    <t>19-185</t>
  </si>
  <si>
    <t>札幌東徳洲会病院　5階　センターホール</t>
  </si>
  <si>
    <t>19-186</t>
  </si>
  <si>
    <t>19-187</t>
  </si>
  <si>
    <t>パピヨン24ガスホール</t>
  </si>
  <si>
    <t>19-188</t>
  </si>
  <si>
    <t>19-189</t>
  </si>
  <si>
    <t>19-190</t>
  </si>
  <si>
    <t>京都薬科大学　</t>
  </si>
  <si>
    <t>第3回 卒後薬剤師セミナー　－ゲノム医療－</t>
  </si>
  <si>
    <t>19-191</t>
  </si>
  <si>
    <t>19-192</t>
  </si>
  <si>
    <t>19-193</t>
  </si>
  <si>
    <t>19-194</t>
  </si>
  <si>
    <t>19-195</t>
  </si>
  <si>
    <t>ホテル1-2-3前橋マーキュリー</t>
  </si>
  <si>
    <t>19-197</t>
  </si>
  <si>
    <t>関西POS薬剤研究会</t>
  </si>
  <si>
    <t>19-198</t>
  </si>
  <si>
    <t>19-199</t>
  </si>
  <si>
    <t>19-200</t>
  </si>
  <si>
    <t>神奈川県がん領域均てん化のための勉強会</t>
  </si>
  <si>
    <t>19-201</t>
  </si>
  <si>
    <t>第8回県南・県西がん専門認定薬剤師セミナー</t>
  </si>
  <si>
    <t>19-202</t>
  </si>
  <si>
    <t>19-203</t>
  </si>
  <si>
    <t>19-204</t>
  </si>
  <si>
    <t>19-205</t>
  </si>
  <si>
    <t>国立がん研究センター東病院　</t>
  </si>
  <si>
    <t>令和元年度　第1回がん薬物療法研修会
「肝胆膵がんの診断と治療」</t>
  </si>
  <si>
    <t>19-206</t>
  </si>
  <si>
    <t>令和元年度　第1回がん薬物療法研修会
「頭頚部がんの診断と治療」</t>
  </si>
  <si>
    <t>19-207</t>
  </si>
  <si>
    <t>令和元年度　第1回がん薬物療法研修会
「がん疼痛治療」</t>
  </si>
  <si>
    <t>19-208</t>
  </si>
  <si>
    <t>令和元年度　第1回がん薬物療法研修会
「医薬品開発における薬剤師の役割」</t>
  </si>
  <si>
    <t>19-209</t>
  </si>
  <si>
    <t>令和元年度　第1回がん薬物療法研修会
「胃がんの診断と治療」</t>
  </si>
  <si>
    <t>19-210</t>
  </si>
  <si>
    <t>令和元年度　第1回がん薬物療法研修会
「大腸がんの診断と治療」</t>
  </si>
  <si>
    <t>19-211</t>
  </si>
  <si>
    <t>令和元年度　第1回がん薬物療法研修会
「血液がんの診断と治療」</t>
  </si>
  <si>
    <t>19-212</t>
  </si>
  <si>
    <t>令和元年度　第1回がん薬物療法研修会
「医療統計学」</t>
  </si>
  <si>
    <t>19-213</t>
  </si>
  <si>
    <t>令和元年度　第1回がん薬物療法研修会
「食道がんの診断と治療」</t>
  </si>
  <si>
    <t>19-214</t>
  </si>
  <si>
    <t>令和元年度　第1回がん薬物療法研修会
「乳癌の治療と薬学的介入」</t>
  </si>
  <si>
    <t>19-215</t>
  </si>
  <si>
    <t>盛岡乳癌治療講演会</t>
  </si>
  <si>
    <t>19-216</t>
  </si>
  <si>
    <t>19-217</t>
  </si>
  <si>
    <t>19-218</t>
  </si>
  <si>
    <t>19-219</t>
  </si>
  <si>
    <t>19-220</t>
  </si>
  <si>
    <t>19-221</t>
  </si>
  <si>
    <t>19-222</t>
  </si>
  <si>
    <t>19-223</t>
  </si>
  <si>
    <t>19-224</t>
  </si>
  <si>
    <t>19-225</t>
  </si>
  <si>
    <t>19-226</t>
  </si>
  <si>
    <t>Oncology Phamacist Seminar 2019　〜1st circular〜</t>
  </si>
  <si>
    <t>TKPガーデンシティ仙台30階</t>
  </si>
  <si>
    <t>19-227</t>
  </si>
  <si>
    <t>19-228</t>
  </si>
  <si>
    <t>19-229</t>
  </si>
  <si>
    <t>19-230</t>
  </si>
  <si>
    <t>19-232</t>
  </si>
  <si>
    <t>19-233</t>
  </si>
  <si>
    <t>19-234</t>
  </si>
  <si>
    <t>19-235</t>
  </si>
  <si>
    <t>独立行政法人地域医療機能推進機構　南海医療センター　</t>
  </si>
  <si>
    <t>19-236</t>
  </si>
  <si>
    <t>19-238</t>
  </si>
  <si>
    <t>19-239</t>
  </si>
  <si>
    <t>19-240</t>
  </si>
  <si>
    <t>第5回薬剤師のための臨床腫瘍薬学セミナー</t>
  </si>
  <si>
    <t>19-241</t>
  </si>
  <si>
    <t>19-242</t>
  </si>
  <si>
    <t>19-243</t>
  </si>
  <si>
    <t>第34回地域がん治療研修会</t>
  </si>
  <si>
    <t>19-244</t>
  </si>
  <si>
    <t>19-245</t>
  </si>
  <si>
    <t>19-246</t>
  </si>
  <si>
    <t>19-247</t>
  </si>
  <si>
    <t>19-248</t>
  </si>
  <si>
    <t>19-249</t>
  </si>
  <si>
    <t>19-250</t>
  </si>
  <si>
    <t>19-251</t>
  </si>
  <si>
    <t>The 3rd Team Science Oncology Workshop</t>
  </si>
  <si>
    <t>19-252</t>
  </si>
  <si>
    <t>TKPガーデンシティPREMIUM仙台西口　7階　7A</t>
  </si>
  <si>
    <t>19-253</t>
  </si>
  <si>
    <t>19-254</t>
  </si>
  <si>
    <t>19-255</t>
  </si>
  <si>
    <t>第14回がん薬物療法認定薬剤師育成セミナー</t>
  </si>
  <si>
    <t>19-256</t>
  </si>
  <si>
    <t>19-257</t>
  </si>
  <si>
    <t>19-258</t>
  </si>
  <si>
    <t>20-001</t>
  </si>
  <si>
    <t>20-002</t>
  </si>
  <si>
    <t>20-003</t>
  </si>
  <si>
    <t>薬学フォーラムゆうき</t>
  </si>
  <si>
    <t>20-004</t>
  </si>
  <si>
    <t>20-005</t>
  </si>
  <si>
    <t>20-006</t>
  </si>
  <si>
    <t>20-007</t>
  </si>
  <si>
    <t>20-008</t>
  </si>
  <si>
    <t>20-009</t>
  </si>
  <si>
    <t>20-010</t>
  </si>
  <si>
    <t>20-011</t>
  </si>
  <si>
    <t>令和元年度第2回がん薬物療法研修会
「発熱性好中球減少、G-CSF、制吐薬適正ガイドライン」</t>
  </si>
  <si>
    <t>20-012</t>
  </si>
  <si>
    <t>令和元年度第2回がん薬物療法研修会
「がん疼痛治療と薬学的介入」</t>
  </si>
  <si>
    <t>20-013</t>
  </si>
  <si>
    <t>令和元年度第2回がん薬物療法研修会
「医療統計学」</t>
  </si>
  <si>
    <t>20-014</t>
  </si>
  <si>
    <t>令和元年度第2回がん薬物療法研修会
「精神腫瘍学」</t>
  </si>
  <si>
    <t>20-015</t>
  </si>
  <si>
    <t>令和元年度第2回がん薬物療法研修会
「大腸がんの診断と治療」</t>
  </si>
  <si>
    <t>20-016</t>
  </si>
  <si>
    <t>令和元年度第2回がん薬物療法研修会
「医薬品開発における薬剤師の役割」</t>
  </si>
  <si>
    <t>20-017</t>
  </si>
  <si>
    <t>令和元年度第2回がん薬物療法研修会
「血液がんの診断と治療」</t>
  </si>
  <si>
    <t>20-018</t>
  </si>
  <si>
    <t>令和元年度第2回がん薬物療法研修会
「食道がんの診断と治療」</t>
  </si>
  <si>
    <t>20-019</t>
  </si>
  <si>
    <t>令和元年度第2回がん薬物療法研修会
「がん患者にかかわる感染対策」</t>
  </si>
  <si>
    <t>20-020</t>
  </si>
  <si>
    <t>令和元年度第2回がん薬物療法研修会
「胃がんの診断と治療」</t>
  </si>
  <si>
    <t>20-021</t>
  </si>
  <si>
    <t>令和元年度第2回がん薬物療法研修会
「乳がんの診断と治療」</t>
  </si>
  <si>
    <t>20-022</t>
  </si>
  <si>
    <t>令和元年度第2回がん薬物療法研修会
「肝胆膵がんの診断と治療」</t>
  </si>
  <si>
    <t>20-023</t>
  </si>
  <si>
    <t>令和元年度第2回がん薬物療法研修会
「肺がんの診断と治療」</t>
  </si>
  <si>
    <t>20-024</t>
  </si>
  <si>
    <t>令和元年度第2回がん薬物療法研修会
「頭頚部がんの治療と薬学的介入」</t>
  </si>
  <si>
    <t>20-025</t>
  </si>
  <si>
    <t>20-026</t>
  </si>
  <si>
    <t>20-027</t>
  </si>
  <si>
    <t>20-028</t>
  </si>
  <si>
    <t>20-029</t>
  </si>
  <si>
    <t>20-030</t>
  </si>
  <si>
    <t>20-031</t>
  </si>
  <si>
    <t>20-032</t>
  </si>
  <si>
    <t>20-035</t>
  </si>
  <si>
    <t>20-036</t>
  </si>
  <si>
    <t>20-037</t>
  </si>
  <si>
    <t>国立がん研究センター中央病院　薬剤部講義研修
令和元年度　がん専門薬剤師研修事業　
「胃癌（外科治療 ）」</t>
  </si>
  <si>
    <t>20-038</t>
  </si>
  <si>
    <t>国立がん研究センター中央病院　薬剤部講義研修
令和元年度　がん専門薬剤師研修事業　
「食道癌（外科治療）」</t>
  </si>
  <si>
    <t>20-039</t>
  </si>
  <si>
    <t>20-040</t>
  </si>
  <si>
    <t>20-041</t>
  </si>
  <si>
    <t>20-042</t>
  </si>
  <si>
    <t>20-043</t>
  </si>
  <si>
    <t>20-044</t>
  </si>
  <si>
    <t>20-045</t>
  </si>
  <si>
    <t>20-046</t>
  </si>
  <si>
    <t>20-047</t>
  </si>
  <si>
    <t>20-048</t>
  </si>
  <si>
    <t>20-049</t>
  </si>
  <si>
    <t>20-050</t>
  </si>
  <si>
    <t>20-051</t>
  </si>
  <si>
    <t>20-052</t>
  </si>
  <si>
    <t>20-053</t>
  </si>
  <si>
    <t>20-054</t>
  </si>
  <si>
    <t>20-055</t>
  </si>
  <si>
    <t>20-056</t>
  </si>
  <si>
    <t>20-057</t>
  </si>
  <si>
    <t>20-058</t>
  </si>
  <si>
    <t>20-059</t>
  </si>
  <si>
    <t>20-060</t>
  </si>
  <si>
    <t>20-061</t>
  </si>
  <si>
    <t>20-062</t>
  </si>
  <si>
    <t>20-064</t>
  </si>
  <si>
    <t>20-065</t>
  </si>
  <si>
    <t>20-066</t>
  </si>
  <si>
    <t>20-067</t>
  </si>
  <si>
    <t>20-068</t>
  </si>
  <si>
    <t>第15回県央がん専門・認定薬剤師セミナー</t>
  </si>
  <si>
    <t>20-069</t>
  </si>
  <si>
    <t>20-070</t>
  </si>
  <si>
    <t>第9回尾張三河泌尿器腫瘍研究会</t>
  </si>
  <si>
    <t>20-071</t>
  </si>
  <si>
    <t>20-072</t>
  </si>
  <si>
    <t>20-073</t>
  </si>
  <si>
    <t>職場における抗がん薬曝露リスク</t>
  </si>
  <si>
    <t>20-074</t>
  </si>
  <si>
    <t>20-075</t>
  </si>
  <si>
    <t>20-076</t>
  </si>
  <si>
    <t>20-077</t>
  </si>
  <si>
    <t>20-078</t>
  </si>
  <si>
    <t>20-079</t>
  </si>
  <si>
    <t>20-082</t>
  </si>
  <si>
    <t>20-084</t>
  </si>
  <si>
    <t>20-085</t>
  </si>
  <si>
    <t>20-086</t>
  </si>
  <si>
    <t>20-087</t>
  </si>
  <si>
    <t>20-089</t>
  </si>
  <si>
    <t>Cancer Support Therapy for Pharmacist</t>
  </si>
  <si>
    <t>20-090</t>
  </si>
  <si>
    <t>20-091</t>
  </si>
  <si>
    <t>20-093</t>
  </si>
  <si>
    <t>北海道医療大学薬剤師支援センター</t>
  </si>
  <si>
    <t>20-096</t>
  </si>
  <si>
    <t>20-098</t>
  </si>
  <si>
    <t>20-106</t>
  </si>
  <si>
    <t>オンたまの会</t>
  </si>
  <si>
    <t>第6回オンたまの会</t>
  </si>
  <si>
    <t>20-107</t>
  </si>
  <si>
    <t>20-108</t>
  </si>
  <si>
    <t>20-109</t>
  </si>
  <si>
    <t>令和2年度 第1回神奈川がん薬物療法・専門薬剤師セミナー</t>
  </si>
  <si>
    <t>20-110</t>
  </si>
  <si>
    <t>20-111</t>
  </si>
  <si>
    <t>20-112</t>
  </si>
  <si>
    <t>20-113</t>
  </si>
  <si>
    <t>北里大学病院</t>
  </si>
  <si>
    <t>20-114</t>
  </si>
  <si>
    <t>20-115</t>
  </si>
  <si>
    <t>20-116</t>
  </si>
  <si>
    <t>20-117</t>
  </si>
  <si>
    <t>20-118</t>
  </si>
  <si>
    <t>20-119</t>
  </si>
  <si>
    <t>20-120</t>
  </si>
  <si>
    <t>20-121</t>
  </si>
  <si>
    <t>20-122</t>
  </si>
  <si>
    <t>20-123</t>
  </si>
  <si>
    <t>札幌東徳洲会病院／札幌東区がん医療薬剤師研究会</t>
  </si>
  <si>
    <t>20-124</t>
  </si>
  <si>
    <t>第35回がん治療研修会</t>
  </si>
  <si>
    <t>20-125</t>
  </si>
  <si>
    <t>松山大学大学院医療薬学研究科</t>
  </si>
  <si>
    <t>松山大学大学院医療薬学研究科　がんプロ第6回公開講座</t>
  </si>
  <si>
    <t>20-126</t>
  </si>
  <si>
    <t>20-127</t>
  </si>
  <si>
    <t>20-128</t>
  </si>
  <si>
    <t>20-129</t>
  </si>
  <si>
    <t>20-130</t>
  </si>
  <si>
    <t>第10回　埼玉県立がんセンター　がん薬薬連携シンポジウム</t>
  </si>
  <si>
    <t>埼玉県立がんセンター4　階講堂（オンライン会議システムによるWEB配信も予定）</t>
  </si>
  <si>
    <t>20-131</t>
  </si>
  <si>
    <t>横浜医療センター</t>
  </si>
  <si>
    <t>20-132</t>
  </si>
  <si>
    <t>20-133</t>
  </si>
  <si>
    <t>20-134</t>
  </si>
  <si>
    <t>20-135</t>
  </si>
  <si>
    <t>20-136</t>
  </si>
  <si>
    <t>20-137</t>
  </si>
  <si>
    <t>20-139</t>
  </si>
  <si>
    <t>令和2年度第1回オンコロジー研修会</t>
  </si>
  <si>
    <t>20-140</t>
  </si>
  <si>
    <t>20-141</t>
  </si>
  <si>
    <t>20-142</t>
  </si>
  <si>
    <t>20-143</t>
  </si>
  <si>
    <t>20-144</t>
  </si>
  <si>
    <t>一般社団法人広島市薬剤師会</t>
  </si>
  <si>
    <t>20-145</t>
  </si>
  <si>
    <t>21-001</t>
  </si>
  <si>
    <t>21-003</t>
  </si>
  <si>
    <t>21-004</t>
  </si>
  <si>
    <t>21-005</t>
  </si>
  <si>
    <t>HER2 Therapy Updates Web Seminar</t>
  </si>
  <si>
    <t>21-006</t>
  </si>
  <si>
    <t>京都薬科大学</t>
  </si>
  <si>
    <t>第6回 市民公開講座「放射線治療」</t>
  </si>
  <si>
    <t>21-007</t>
  </si>
  <si>
    <t>21-008</t>
  </si>
  <si>
    <t>令和3 年 北里大学病院薬剤部 がん薬物療法の均てん化勉強会　第2 回 がん薬物療法と抗がん剤の基礎知識（後編）</t>
  </si>
  <si>
    <t>21-009</t>
  </si>
  <si>
    <t>令和3年 北里大学病院薬剤部 がん薬物療法の均てん化勉強会　第3 回 抗がん剤調製時の注意と曝露対策</t>
  </si>
  <si>
    <t>21-010</t>
  </si>
  <si>
    <t>令和3年 北里大学病院薬剤部 がん薬物療法の均てん化勉強会　第4回 症状から診る抗がん剤の副作用とその対策（前編）</t>
  </si>
  <si>
    <t>21-011</t>
  </si>
  <si>
    <t>令和3年 北里大学病院薬剤部 がん薬物療法の均てん化勉強会　第5回 症状から診る抗がん剤の副作用とその対策（後編）</t>
  </si>
  <si>
    <t>21-012</t>
  </si>
  <si>
    <t>令和3年 北里大学病院薬剤部 がん薬物療法の均てん化勉強会　第6回 緩和・疼痛ケアの高度薬学管理（概論）</t>
  </si>
  <si>
    <t>21-013</t>
  </si>
  <si>
    <t>令和3年 北里大学病院薬剤部 がん薬物療法の均てん化勉強会　第7回 緩和・疼痛ケアの高度薬学管理（各論）</t>
  </si>
  <si>
    <t>21-015</t>
  </si>
  <si>
    <t>令和3年 北里大学病院薬剤部 がん薬物療法の均てん化勉強会　第9回 症例報告の基本とがんの薬学管理の一例</t>
  </si>
  <si>
    <t>21-016</t>
  </si>
  <si>
    <t>令和3年 北里大学病院薬剤部 がん薬物療法の均てん化勉強会　10 回 外来化学療法の薬学管理と症例報告のまとめ</t>
  </si>
  <si>
    <t>21-017</t>
  </si>
  <si>
    <t>21-019</t>
  </si>
  <si>
    <t>21-020</t>
  </si>
  <si>
    <t>21-021</t>
  </si>
  <si>
    <t>21-022</t>
  </si>
  <si>
    <t>21-023</t>
  </si>
  <si>
    <t>国立がん研究センター東病院</t>
  </si>
  <si>
    <t>21-024</t>
  </si>
  <si>
    <t>21-025</t>
  </si>
  <si>
    <t>21-026</t>
  </si>
  <si>
    <t>21-027</t>
  </si>
  <si>
    <t>21-028</t>
  </si>
  <si>
    <t>21-029</t>
  </si>
  <si>
    <t>21-030</t>
  </si>
  <si>
    <t>令和2年度 第2回神奈川がん薬物療法・専門薬剤師セミナー</t>
  </si>
  <si>
    <t>21-031</t>
  </si>
  <si>
    <t>21-032</t>
  </si>
  <si>
    <t>第36回がん治療研修会</t>
  </si>
  <si>
    <t>21-033</t>
  </si>
  <si>
    <t>岩手県病院薬剤師会</t>
  </si>
  <si>
    <t>令和2年度岩手県病院薬剤師会　第1回がん・緩和セミナー</t>
  </si>
  <si>
    <t>21-034</t>
  </si>
  <si>
    <t>21-035</t>
  </si>
  <si>
    <t>21-036</t>
  </si>
  <si>
    <t>21-037</t>
  </si>
  <si>
    <t>松山大学大学院医療薬学研究科　がんプロ第7 回公開講座　
松山大学薬学部　第21回卒後教育講座</t>
  </si>
  <si>
    <t>21-038</t>
  </si>
  <si>
    <t>21-039</t>
  </si>
  <si>
    <t>服薬ケア研究会</t>
  </si>
  <si>
    <t>極める！ハイリスク薬連続講座
抗悪性腫瘍薬（１）－がん治療総論～代謝拮抗薬の基礎－</t>
  </si>
  <si>
    <t>21-040</t>
  </si>
  <si>
    <t>21-041</t>
  </si>
  <si>
    <t>大分県病院薬剤師会</t>
  </si>
  <si>
    <t>令和2年度 第2回大分県病院薬剤師会オンコロジー研修会</t>
  </si>
  <si>
    <t>21-042</t>
  </si>
  <si>
    <t>広島県病院薬剤師会東支部　第10回がんセミナー</t>
  </si>
  <si>
    <t>21-043</t>
  </si>
  <si>
    <t>21-044</t>
  </si>
  <si>
    <t>国立病院機構横浜医療センター</t>
  </si>
  <si>
    <t>21-045</t>
  </si>
  <si>
    <t>21-046</t>
  </si>
  <si>
    <t>バーチャル・ワークショップin Aichi
病院薬剤師と保険薬局薬剤師が一緒に学ぶ経口抗がん薬の薬薬連携</t>
  </si>
  <si>
    <t>21-047</t>
  </si>
  <si>
    <t>21-048</t>
  </si>
  <si>
    <t>21-049</t>
  </si>
  <si>
    <t>21-050</t>
  </si>
  <si>
    <t>神奈川県病院薬剤師会</t>
  </si>
  <si>
    <t>令和3年度　第1回神奈川がん薬物療法・専門薬剤師セミナー</t>
  </si>
  <si>
    <t>21-051</t>
  </si>
  <si>
    <t>川内薬剤師会/鹿児島県病院薬剤師会</t>
  </si>
  <si>
    <t>がんトータルケアセミナー ～他職種でケアする副作用対策～</t>
  </si>
  <si>
    <t>21-052</t>
  </si>
  <si>
    <t>Breast Cancer Web Conference</t>
  </si>
  <si>
    <t>21-053</t>
  </si>
  <si>
    <t>札幌東区がん医療薬剤師研究会　第4回勉強会</t>
  </si>
  <si>
    <t>21-054</t>
  </si>
  <si>
    <t>令和3年度　第1回神奈川がん薬物療法・専門薬剤師ワークショップ</t>
  </si>
  <si>
    <t>21-055</t>
  </si>
  <si>
    <t>令和3年度　第2回神奈川がん薬物療法・専門薬剤師セミナー</t>
  </si>
  <si>
    <t>21-056</t>
  </si>
  <si>
    <t>令和3年度　第2回神奈川がん薬物療法・専門薬剤師ワークショップ</t>
  </si>
  <si>
    <t>令和3年度　第3回神奈川がん薬物療法・専門薬剤師セミナー</t>
  </si>
  <si>
    <t>令和3年度　第3回神奈川がん薬物療法・専門薬剤師ワークショップ</t>
  </si>
  <si>
    <t>21-059</t>
  </si>
  <si>
    <t>21-060</t>
  </si>
  <si>
    <t>国立病院機構横浜医療センター薬剤部・化学療法室</t>
  </si>
  <si>
    <t>21-061</t>
  </si>
  <si>
    <t>一般社団法人　服薬ケア医療学会</t>
  </si>
  <si>
    <t>極める！ハイリスク薬連続講座
抗悪性腫瘍薬（2）－代謝拮抗薬の基礎－</t>
  </si>
  <si>
    <t>21-062</t>
  </si>
  <si>
    <t>一般社団法人 日本がんサポーティブケア学会</t>
  </si>
  <si>
    <t>第6 回日本がんサポーティブケア学会学術集会
学術セミナー4
症状から系統的に学ぶ
非特異的かつ曖昧な症状から始まる免疫関連有害事象へのアプローチ</t>
  </si>
  <si>
    <t>履修単位の対象となる講習会（研修会）一覧</t>
  </si>
  <si>
    <t>１　JASPOが主催する講習会</t>
    <phoneticPr fontId="2"/>
  </si>
  <si>
    <t>３　JASPOが認めている他団体の講習会（学会・学術大会以外）</t>
    <rPh sb="13" eb="16">
      <t>タダンタイ</t>
    </rPh>
    <rPh sb="17" eb="20">
      <t>コウシュウカイ</t>
    </rPh>
    <phoneticPr fontId="2"/>
  </si>
  <si>
    <t>　（プログラムの添付は不要。）</t>
    <phoneticPr fontId="2"/>
  </si>
  <si>
    <t>名   称</t>
  </si>
  <si>
    <t>開催年</t>
  </si>
  <si>
    <t>単位数</t>
  </si>
  <si>
    <t xml:space="preserve">学術大会 </t>
  </si>
  <si>
    <t>20単位</t>
    <rPh sb="2" eb="4">
      <t>タンイ</t>
    </rPh>
    <phoneticPr fontId="2"/>
  </si>
  <si>
    <t>Essential Seminar　A、B、C</t>
  </si>
  <si>
    <t>10単位</t>
    <rPh sb="2" eb="4">
      <t>タンイ</t>
    </rPh>
    <phoneticPr fontId="2"/>
  </si>
  <si>
    <t>Essential Seminar　X</t>
  </si>
  <si>
    <t>症例報告のためのワークショップ</t>
  </si>
  <si>
    <t>ブラッシュアップセミナー</t>
  </si>
  <si>
    <t>実務スキルアップセミナー</t>
  </si>
  <si>
    <t>スタートアップセミナー</t>
  </si>
  <si>
    <t>6単位</t>
    <rPh sb="1" eb="3">
      <t>タンイ</t>
    </rPh>
    <phoneticPr fontId="2"/>
  </si>
  <si>
    <t>エキスパートセミナー</t>
  </si>
  <si>
    <t>薬薬連携セミナー</t>
  </si>
  <si>
    <t>地域医療連携セミナー</t>
  </si>
  <si>
    <t>臨床研究セミナー</t>
  </si>
  <si>
    <t>5単位</t>
    <rPh sb="1" eb="3">
      <t>タンイ</t>
    </rPh>
    <phoneticPr fontId="2"/>
  </si>
  <si>
    <t>20単位</t>
  </si>
  <si>
    <t>↓ここは公表しません</t>
    <rPh sb="4" eb="6">
      <t>コウヒョウ</t>
    </rPh>
    <phoneticPr fontId="2"/>
  </si>
  <si>
    <t>主催団体名</t>
    <rPh sb="0" eb="5">
      <t>シュサイダンタイメイ</t>
    </rPh>
    <phoneticPr fontId="2"/>
  </si>
  <si>
    <t>申請可能単位数</t>
    <rPh sb="0" eb="2">
      <t>シンセイ</t>
    </rPh>
    <rPh sb="2" eb="4">
      <t>カノウ</t>
    </rPh>
    <rPh sb="4" eb="7">
      <t>タンイスウ</t>
    </rPh>
    <rPh sb="6" eb="7">
      <t>スウ</t>
    </rPh>
    <phoneticPr fontId="2"/>
  </si>
  <si>
    <t>集合時の開催日数</t>
    <rPh sb="0" eb="3">
      <t>シュウゴウジ</t>
    </rPh>
    <rPh sb="4" eb="6">
      <t>カイサイ</t>
    </rPh>
    <rPh sb="6" eb="8">
      <t>ニッスウ</t>
    </rPh>
    <phoneticPr fontId="2"/>
  </si>
  <si>
    <t xml:space="preserve">日本薬学会年会 </t>
  </si>
  <si>
    <t>12単位</t>
    <rPh sb="2" eb="4">
      <t>タンイ</t>
    </rPh>
    <phoneticPr fontId="2"/>
  </si>
  <si>
    <t>9単位</t>
    <rPh sb="1" eb="3">
      <t>タンイ</t>
    </rPh>
    <phoneticPr fontId="2"/>
  </si>
  <si>
    <t>3日間</t>
  </si>
  <si>
    <t>最大12単位まで</t>
    <rPh sb="0" eb="2">
      <t>サイダイ</t>
    </rPh>
    <rPh sb="4" eb="6">
      <t>タンイ</t>
    </rPh>
    <phoneticPr fontId="2"/>
  </si>
  <si>
    <t>2日間</t>
  </si>
  <si>
    <t>東海・北陸ブロック：1日間
その他：2日間</t>
    <rPh sb="0" eb="2">
      <t>トウカイ</t>
    </rPh>
    <rPh sb="3" eb="5">
      <t>ホクリク</t>
    </rPh>
    <rPh sb="11" eb="12">
      <t>ニチ</t>
    </rPh>
    <rPh sb="12" eb="13">
      <t>カン</t>
    </rPh>
    <rPh sb="16" eb="17">
      <t>タ</t>
    </rPh>
    <rPh sb="19" eb="21">
      <t>ニチカン</t>
    </rPh>
    <phoneticPr fontId="2"/>
  </si>
  <si>
    <t>3単位</t>
    <rPh sb="1" eb="3">
      <t>タンイ</t>
    </rPh>
    <phoneticPr fontId="2"/>
  </si>
  <si>
    <t>1日間</t>
  </si>
  <si>
    <t>最大18単位まで</t>
    <rPh sb="0" eb="2">
      <t>サイダイ</t>
    </rPh>
    <rPh sb="4" eb="6">
      <t>タンイ</t>
    </rPh>
    <phoneticPr fontId="2"/>
  </si>
  <si>
    <t xml:space="preserve">日本アプライド・セラピューティクス学会 学術大会 </t>
    <phoneticPr fontId="2"/>
  </si>
  <si>
    <t>4日間</t>
  </si>
  <si>
    <t>日本臨床腫瘍学会</t>
  </si>
  <si>
    <t>（プログラムの添付不要）</t>
    <phoneticPr fontId="2"/>
  </si>
  <si>
    <t xml:space="preserve">がん専門薬剤師集中教育講座 </t>
  </si>
  <si>
    <t xml:space="preserve">日本病院薬剤師会/日本医療薬学会　共催 </t>
    <phoneticPr fontId="2"/>
  </si>
  <si>
    <t>最大20単位まで</t>
    <rPh sb="0" eb="2">
      <t>サイダイ</t>
    </rPh>
    <rPh sb="4" eb="6">
      <t>タンイ</t>
    </rPh>
    <phoneticPr fontId="2"/>
  </si>
  <si>
    <t>日本臨床腫瘍学会教育セミナー 
（A セッション、Bセッション）</t>
    <phoneticPr fontId="2"/>
  </si>
  <si>
    <t>A 2日間
B 1日間</t>
    <rPh sb="3" eb="5">
      <t>ニチカン</t>
    </rPh>
    <rPh sb="9" eb="11">
      <t>ニチカン</t>
    </rPh>
    <phoneticPr fontId="2"/>
  </si>
  <si>
    <t xml:space="preserve">日本癌治療学会教育セミナー 
日本癌治療学会アップデート教育コース
メディカルスタッフセミナー </t>
    <phoneticPr fontId="2"/>
  </si>
  <si>
    <t>日本緩和医療学会教育セミナー
緩和ケア基礎セミナー</t>
    <phoneticPr fontId="2"/>
  </si>
  <si>
    <t>日本緩和医療学会</t>
  </si>
  <si>
    <t>最大10単位まで</t>
    <rPh sb="0" eb="2">
      <t>サイダイ</t>
    </rPh>
    <rPh sb="4" eb="6">
      <t>タンイ</t>
    </rPh>
    <phoneticPr fontId="2"/>
  </si>
  <si>
    <t>日本緩和医療薬学会教育セミナー</t>
  </si>
  <si>
    <t xml:space="preserve">日本緩和医療薬学会 </t>
  </si>
  <si>
    <t>最大30単位まで</t>
    <rPh sb="0" eb="2">
      <t>サイダイ</t>
    </rPh>
    <rPh sb="4" eb="6">
      <t>タンイ</t>
    </rPh>
    <phoneticPr fontId="2"/>
  </si>
  <si>
    <t>疼痛緩和のための医療用麻薬適正使用推進講習会</t>
  </si>
  <si>
    <t>厚生労働省</t>
  </si>
  <si>
    <t>最大6単位まで</t>
    <rPh sb="0" eb="2">
      <t>サイダイ</t>
    </rPh>
    <rPh sb="3" eb="5">
      <t>タンイ</t>
    </rPh>
    <phoneticPr fontId="2"/>
  </si>
  <si>
    <t>オンコロジーセミナー</t>
  </si>
  <si>
    <t xml:space="preserve">がん医療研修機構 </t>
  </si>
  <si>
    <t>臨床腫瘍夏期セミナー</t>
  </si>
  <si>
    <t xml:space="preserve">東京がん化学療法研究会 </t>
  </si>
  <si>
    <t xml:space="preserve">日本薬剤師研修センター  </t>
  </si>
  <si>
    <t>受講証にセミナーコードとして「１９C0801」となっている場合は、「１９C０８０２」として申請してください</t>
    <rPh sb="0" eb="3">
      <t>ジュコウショウ</t>
    </rPh>
    <rPh sb="29" eb="31">
      <t>バアイ</t>
    </rPh>
    <rPh sb="45" eb="47">
      <t>シンセイ</t>
    </rPh>
    <phoneticPr fontId="2"/>
  </si>
  <si>
    <t>【対象となる講習会(研修会)の種類】</t>
    <rPh sb="15" eb="17">
      <t>シュルイ</t>
    </rPh>
    <phoneticPr fontId="2"/>
  </si>
  <si>
    <t>【その他の条件】</t>
    <rPh sb="3" eb="4">
      <t>タ</t>
    </rPh>
    <rPh sb="5" eb="7">
      <t>ジョウケン</t>
    </rPh>
    <phoneticPr fontId="2"/>
  </si>
  <si>
    <t>【申請に必要な単位数】</t>
    <rPh sb="1" eb="3">
      <t>シンセイ</t>
    </rPh>
    <rPh sb="4" eb="6">
      <t>ヒツヨウ</t>
    </rPh>
    <rPh sb="7" eb="10">
      <t>タンイスウ</t>
    </rPh>
    <phoneticPr fontId="2"/>
  </si>
  <si>
    <t xml:space="preserve">単位取得時にJASPOの会員／非会員であるかどうかは問いません。  </t>
    <phoneticPr fontId="2"/>
  </si>
  <si>
    <t>　　　↓「シート1」から、申請したい講習会の「研修単位コード」を探し、コピーして貼り付けてください。</t>
    <rPh sb="13" eb="15">
      <t>シンセイ</t>
    </rPh>
    <rPh sb="18" eb="21">
      <t>コウシュウカイ</t>
    </rPh>
    <rPh sb="23" eb="27">
      <t>ケンシュウタンイ</t>
    </rPh>
    <rPh sb="32" eb="33">
      <t>サガ</t>
    </rPh>
    <rPh sb="40" eb="41">
      <t>ハ</t>
    </rPh>
    <rPh sb="42" eb="43">
      <t>ツ</t>
    </rPh>
    <phoneticPr fontId="2"/>
  </si>
  <si>
    <t>　　　↓</t>
    <phoneticPr fontId="2"/>
  </si>
  <si>
    <t>※提出用シートではありません。
※色付きのセルのみ入力可能</t>
    <rPh sb="1" eb="3">
      <t>テイシュツ</t>
    </rPh>
    <rPh sb="3" eb="4">
      <t>ヨウ</t>
    </rPh>
    <rPh sb="17" eb="19">
      <t>イロツ</t>
    </rPh>
    <rPh sb="25" eb="27">
      <t>ニュウリョク</t>
    </rPh>
    <rPh sb="27" eb="29">
      <t>カノウ</t>
    </rPh>
    <phoneticPr fontId="2"/>
  </si>
  <si>
    <t>　　　↓「シート２」から、申請したい講習会の「研修単位コード」を探し、コピーして貼り付けてください。</t>
    <rPh sb="13" eb="15">
      <t>シンセイ</t>
    </rPh>
    <rPh sb="18" eb="21">
      <t>コウシュウカイ</t>
    </rPh>
    <rPh sb="23" eb="27">
      <t>ケンシュウタンイ</t>
    </rPh>
    <rPh sb="32" eb="33">
      <t>サガ</t>
    </rPh>
    <rPh sb="40" eb="41">
      <t>ハ</t>
    </rPh>
    <rPh sb="42" eb="43">
      <t>ツ</t>
    </rPh>
    <phoneticPr fontId="2"/>
  </si>
  <si>
    <t>　　　↓参加証No.や受付IDはわかる範囲でご記入ください。</t>
    <rPh sb="4" eb="7">
      <t>サンカショウ</t>
    </rPh>
    <rPh sb="11" eb="13">
      <t>ウケツケ</t>
    </rPh>
    <rPh sb="19" eb="21">
      <t>ハンイ</t>
    </rPh>
    <rPh sb="23" eb="25">
      <t>キニュウ</t>
    </rPh>
    <phoneticPr fontId="2"/>
  </si>
  <si>
    <t>*必須</t>
    <rPh sb="1" eb="3">
      <t>ヒッス</t>
    </rPh>
    <phoneticPr fontId="2"/>
  </si>
  <si>
    <r>
      <t>　　　↓</t>
    </r>
    <r>
      <rPr>
        <sz val="9"/>
        <color rgb="FFFF0000"/>
        <rFont val="BIZ UDPゴシック"/>
        <family val="3"/>
        <charset val="128"/>
      </rPr>
      <t>「研修単位コード」セルの「切り取り」やセルの挿入の操作は行なわないでください。情報が上手く反映されなくなります。</t>
    </r>
  </si>
  <si>
    <r>
      <t>　　　↓</t>
    </r>
    <r>
      <rPr>
        <sz val="9"/>
        <color rgb="FFFF0000"/>
        <rFont val="BIZ UDPゴシック"/>
        <family val="3"/>
        <charset val="128"/>
      </rPr>
      <t>「研修単位コード」セルの「切り取り」やセルの挿入の操作は行なわないでください。情報が上手く反映されなくなります。</t>
    </r>
    <rPh sb="26" eb="28">
      <t>ソウニュウ</t>
    </rPh>
    <rPh sb="43" eb="45">
      <t>ジョウホウ</t>
    </rPh>
    <rPh sb="46" eb="48">
      <t>ウマ</t>
    </rPh>
    <rPh sb="49" eb="51">
      <t>ハンエイ</t>
    </rPh>
    <phoneticPr fontId="2"/>
  </si>
  <si>
    <t>(入力できない場合は、5の手入力欄に）</t>
    <rPh sb="7" eb="9">
      <t>バアイ</t>
    </rPh>
    <phoneticPr fontId="2"/>
  </si>
  <si>
    <t>　　　↓「シート３-1」から、申請したい講習会の「研修単位コード」を探し、コピーして貼り付けてください。</t>
    <rPh sb="15" eb="17">
      <t>シンセイ</t>
    </rPh>
    <rPh sb="20" eb="23">
      <t>コウシュウカイ</t>
    </rPh>
    <rPh sb="25" eb="29">
      <t>ケンシュウタンイ</t>
    </rPh>
    <rPh sb="34" eb="35">
      <t>サガ</t>
    </rPh>
    <rPh sb="42" eb="43">
      <t>ハ</t>
    </rPh>
    <rPh sb="44" eb="45">
      <t>ツ</t>
    </rPh>
    <phoneticPr fontId="2"/>
  </si>
  <si>
    <t>　　　↓「シート３-2」から、申請したい講習会の「研修単位コード」を探し、コピーして貼り付けてください。</t>
    <rPh sb="15" eb="17">
      <t>シンセイ</t>
    </rPh>
    <rPh sb="20" eb="23">
      <t>コウシュウカイ</t>
    </rPh>
    <rPh sb="25" eb="29">
      <t>ケンシュウタンイ</t>
    </rPh>
    <rPh sb="34" eb="35">
      <t>サガ</t>
    </rPh>
    <rPh sb="42" eb="43">
      <t>ハ</t>
    </rPh>
    <rPh sb="44" eb="45">
      <t>ツ</t>
    </rPh>
    <phoneticPr fontId="2"/>
  </si>
  <si>
    <t>2020（LIVEおよび録画配信）</t>
    <rPh sb="12" eb="14">
      <t>ロクガ</t>
    </rPh>
    <rPh sb="14" eb="16">
      <t>ハイシン</t>
    </rPh>
    <phoneticPr fontId="2"/>
  </si>
  <si>
    <t>JASPOEssential Seminar２０２０&lt;X-Program&gt;【LIVEおよび録画配信】</t>
    <rPh sb="45" eb="47">
      <t>ロクガ</t>
    </rPh>
    <rPh sb="47" eb="49">
      <t>ハイシン</t>
    </rPh>
    <phoneticPr fontId="2"/>
  </si>
  <si>
    <t>東海ブロック
北陸ブロック
：3単位
上記以外：6単位</t>
    <rPh sb="0" eb="2">
      <t>トウカイ</t>
    </rPh>
    <rPh sb="7" eb="9">
      <t>ホクリク</t>
    </rPh>
    <rPh sb="16" eb="18">
      <t>タンイ</t>
    </rPh>
    <rPh sb="20" eb="22">
      <t>ジョウキ</t>
    </rPh>
    <rPh sb="22" eb="24">
      <t>イガイ</t>
    </rPh>
    <rPh sb="26" eb="28">
      <t>タンイ</t>
    </rPh>
    <phoneticPr fontId="2"/>
  </si>
  <si>
    <t>単位登録シート</t>
    <rPh sb="0" eb="2">
      <t>タンイ</t>
    </rPh>
    <rPh sb="2" eb="4">
      <t>トウロク</t>
    </rPh>
    <phoneticPr fontId="2"/>
  </si>
  <si>
    <t>※参加証、受講証の写し（A4用紙にコピー）は、このシートの番号順に並べ、No.を振ってください。</t>
    <rPh sb="1" eb="4">
      <t>サンカショウ</t>
    </rPh>
    <rPh sb="9" eb="10">
      <t>ウツ</t>
    </rPh>
    <rPh sb="14" eb="16">
      <t>ヨウシ</t>
    </rPh>
    <rPh sb="29" eb="31">
      <t>バンゴウ</t>
    </rPh>
    <rPh sb="31" eb="32">
      <t>ジュン</t>
    </rPh>
    <rPh sb="33" eb="34">
      <t>ナラ</t>
    </rPh>
    <phoneticPr fontId="2"/>
  </si>
  <si>
    <t>通し番号用</t>
    <rPh sb="0" eb="1">
      <t>トオ</t>
    </rPh>
    <rPh sb="2" eb="4">
      <t>バンゴウ</t>
    </rPh>
    <rPh sb="4" eb="5">
      <t>ヨウ</t>
    </rPh>
    <phoneticPr fontId="2"/>
  </si>
  <si>
    <t>一覧表示用</t>
    <rPh sb="0" eb="2">
      <t>イチラン</t>
    </rPh>
    <rPh sb="2" eb="5">
      <t>ヒョウジヨウ</t>
    </rPh>
    <phoneticPr fontId="2"/>
  </si>
  <si>
    <t>参照用</t>
    <rPh sb="0" eb="3">
      <t>サンショウヨウ</t>
    </rPh>
    <phoneticPr fontId="2"/>
  </si>
  <si>
    <t>21Y1301E</t>
  </si>
  <si>
    <t>主催団体</t>
  </si>
  <si>
    <t>21Y１４０１E</t>
  </si>
  <si>
    <t>JASPO教育研修委員会</t>
    <rPh sb="5" eb="12">
      <t>キョウイクケンシュウイインカイ</t>
    </rPh>
    <phoneticPr fontId="2"/>
  </si>
  <si>
    <t>JASPO認定制度委員会</t>
    <rPh sb="5" eb="12">
      <t>ニンテイセイドイインカイ</t>
    </rPh>
    <phoneticPr fontId="2"/>
  </si>
  <si>
    <t>JASPO地域医療連携委員会</t>
    <phoneticPr fontId="2"/>
  </si>
  <si>
    <t>JASPO臨床研究委員会</t>
    <rPh sb="5" eb="12">
      <t>リンショウケンキュウイインカイ</t>
    </rPh>
    <phoneticPr fontId="2"/>
  </si>
  <si>
    <t>JASPO実地研修委員会</t>
    <rPh sb="5" eb="9">
      <t>ジッチケンシュウ</t>
    </rPh>
    <rPh sb="9" eb="12">
      <t>イインカイ</t>
    </rPh>
    <phoneticPr fontId="2"/>
  </si>
  <si>
    <t>60単位以上、
120単位まで</t>
    <rPh sb="2" eb="4">
      <t>タンイ</t>
    </rPh>
    <rPh sb="4" eb="6">
      <t>イジョウ</t>
    </rPh>
    <rPh sb="11" eb="13">
      <t>タンイ</t>
    </rPh>
    <phoneticPr fontId="2"/>
  </si>
  <si>
    <t>　　　↓参加証No.はわかる範囲でご記入ください。</t>
    <rPh sb="4" eb="7">
      <t>サンカショウ</t>
    </rPh>
    <rPh sb="14" eb="16">
      <t>ハンイ</t>
    </rPh>
    <rPh sb="18" eb="20">
      <t>キニュウ</t>
    </rPh>
    <phoneticPr fontId="2"/>
  </si>
  <si>
    <t>令和2年度がん専門薬剤師集中教育講座（全4回）【オンデマンド】</t>
    <rPh sb="0" eb="2">
      <t>レイワ</t>
    </rPh>
    <rPh sb="19" eb="20">
      <t>ゼン</t>
    </rPh>
    <rPh sb="21" eb="22">
      <t>カイ</t>
    </rPh>
    <phoneticPr fontId="2"/>
  </si>
  <si>
    <t>主催団体</t>
    <rPh sb="0" eb="2">
      <t>シュサイ</t>
    </rPh>
    <rPh sb="2" eb="4">
      <t>ダンタイ</t>
    </rPh>
    <phoneticPr fontId="2"/>
  </si>
  <si>
    <t>30単位まで申請可</t>
    <rPh sb="2" eb="4">
      <t>タンイ</t>
    </rPh>
    <rPh sb="6" eb="8">
      <t>シンセイ</t>
    </rPh>
    <rPh sb="8" eb="9">
      <t>カ</t>
    </rPh>
    <phoneticPr fontId="2"/>
  </si>
  <si>
    <t>受付ID/参加No/受理番号</t>
    <rPh sb="0" eb="2">
      <t>ウケツケ</t>
    </rPh>
    <rPh sb="4" eb="7">
      <t>･サンカ</t>
    </rPh>
    <rPh sb="10" eb="14">
      <t>ジュリバンゴウ</t>
    </rPh>
    <phoneticPr fontId="2"/>
  </si>
  <si>
    <t>19A0704</t>
  </si>
  <si>
    <t>JASPO症例報告のためのワークショップ2019【東京】</t>
    <rPh sb="25" eb="27">
      <t>トウキョウ</t>
    </rPh>
    <phoneticPr fontId="2"/>
  </si>
  <si>
    <t>　　　↓「シート4」から、申請したい講習会の「研修単位コード（JASPO受理番号）」を探し、コピーして貼り付けてください。</t>
    <rPh sb="13" eb="15">
      <t>シンセイ</t>
    </rPh>
    <rPh sb="18" eb="21">
      <t>コウシュウカイ</t>
    </rPh>
    <rPh sb="23" eb="27">
      <t>ケンシュウタンイ</t>
    </rPh>
    <rPh sb="36" eb="40">
      <t>ジュリバンゴウ</t>
    </rPh>
    <rPh sb="43" eb="44">
      <t>サガ</t>
    </rPh>
    <rPh sb="51" eb="52">
      <t>ハ</t>
    </rPh>
    <rPh sb="53" eb="54">
      <t>ツ</t>
    </rPh>
    <phoneticPr fontId="2"/>
  </si>
  <si>
    <t>2020/6/30(集合中止）</t>
    <rPh sb="10" eb="12">
      <t>シュウゴウ</t>
    </rPh>
    <rPh sb="12" eb="14">
      <t>チュウシ</t>
    </rPh>
    <phoneticPr fontId="2"/>
  </si>
  <si>
    <t>がん医療におけるコミュニケーション</t>
    <phoneticPr fontId="2"/>
  </si>
  <si>
    <t>■1_JASPO主催講習会(シート1)</t>
    <rPh sb="8" eb="10">
      <t>シュサイ</t>
    </rPh>
    <rPh sb="10" eb="13">
      <t>コウシュウカイ</t>
    </rPh>
    <phoneticPr fontId="2"/>
  </si>
  <si>
    <t>■2_他団体の学会（シート2）</t>
    <rPh sb="3" eb="6">
      <t>タダンタイ</t>
    </rPh>
    <rPh sb="7" eb="9">
      <t>ガッカイ</t>
    </rPh>
    <phoneticPr fontId="2"/>
  </si>
  <si>
    <t>■3-1_他団体の講習会(シート3-1）</t>
    <rPh sb="5" eb="8">
      <t>タダンタイ</t>
    </rPh>
    <rPh sb="9" eb="12">
      <t>コウシュウカイ</t>
    </rPh>
    <phoneticPr fontId="2"/>
  </si>
  <si>
    <t>■4 認定外部講習会（シート4）</t>
    <rPh sb="3" eb="5">
      <t>ニンテイ</t>
    </rPh>
    <rPh sb="5" eb="7">
      <t>ガイブ</t>
    </rPh>
    <rPh sb="7" eb="10">
      <t>コウシュウカイ</t>
    </rPh>
    <phoneticPr fontId="2"/>
  </si>
  <si>
    <t>■3-2_日本癌治療学会 Cancer e-learning（シート3-2）</t>
    <rPh sb="5" eb="7">
      <t>ニホン</t>
    </rPh>
    <rPh sb="7" eb="10">
      <t>ガンチリョウ</t>
    </rPh>
    <rPh sb="10" eb="12">
      <t>ガッカイ</t>
    </rPh>
    <phoneticPr fontId="2"/>
  </si>
  <si>
    <t>■3-2_日本癌治療学会 Cancer e-learning（シート3-2）</t>
  </si>
  <si>
    <t>■4 認定外部講習会（シート4）</t>
  </si>
  <si>
    <t>Essential Seminar Neo A、B</t>
    <phoneticPr fontId="2"/>
  </si>
  <si>
    <t>Essential Seminar Neo C</t>
    <phoneticPr fontId="2"/>
  </si>
  <si>
    <t>最大13単位</t>
    <rPh sb="0" eb="2">
      <t>サイダイ</t>
    </rPh>
    <rPh sb="4" eb="6">
      <t>タンイ</t>
    </rPh>
    <phoneticPr fontId="2"/>
  </si>
  <si>
    <t>最大14単位</t>
    <rPh sb="0" eb="2">
      <t>サイダイ</t>
    </rPh>
    <rPh sb="4" eb="6">
      <t>タンイ</t>
    </rPh>
    <phoneticPr fontId="2"/>
  </si>
  <si>
    <t>10単位</t>
    <phoneticPr fontId="2"/>
  </si>
  <si>
    <t>2021/8/10-23</t>
    <phoneticPr fontId="2"/>
  </si>
  <si>
    <t>2021/8/24-9/6</t>
    <phoneticPr fontId="2"/>
  </si>
  <si>
    <t>2021/9/7-20</t>
    <phoneticPr fontId="2"/>
  </si>
  <si>
    <t>上記1～4より、合計60単位以上の取得が必要です。
60単位の中には、「１ JASPOが主催している講習会」を最低一つ、かつ20単位以上履修していることが必須です。</t>
    <phoneticPr fontId="2"/>
  </si>
  <si>
    <t>【対象となる講習会(研修会)の開催期間】</t>
    <rPh sb="1" eb="3">
      <t>タイショウ</t>
    </rPh>
    <rPh sb="6" eb="9">
      <t>コウシュウカイ</t>
    </rPh>
    <rPh sb="10" eb="13">
      <t>ケンシュウカイ</t>
    </rPh>
    <rPh sb="15" eb="17">
      <t>カイサイ</t>
    </rPh>
    <rPh sb="17" eb="19">
      <t>キカン</t>
    </rPh>
    <phoneticPr fontId="2"/>
  </si>
  <si>
    <t>【上記例外の措置】</t>
    <phoneticPr fontId="2"/>
  </si>
  <si>
    <t>・JASPOが主催する講習会の中から最低一つ、かつ20単位以上履修していることが必須です。</t>
    <phoneticPr fontId="2"/>
  </si>
  <si>
    <t>・いずれも参加証や受講証明書の写しを提出することで単位が認められます。</t>
    <rPh sb="5" eb="8">
      <t>サンカショウ</t>
    </rPh>
    <rPh sb="9" eb="11">
      <t>ジュコウ</t>
    </rPh>
    <rPh sb="11" eb="13">
      <t>ショウメイ</t>
    </rPh>
    <rPh sb="13" eb="14">
      <t>ショ</t>
    </rPh>
    <rPh sb="15" eb="16">
      <t>ウツ</t>
    </rPh>
    <rPh sb="18" eb="20">
      <t>テイシュツ</t>
    </rPh>
    <rPh sb="25" eb="27">
      <t>タンイ</t>
    </rPh>
    <rPh sb="28" eb="29">
      <t>ミト</t>
    </rPh>
    <phoneticPr fontId="2"/>
  </si>
  <si>
    <t xml:space="preserve">   ※学術大会については、ネームカードの表面（大会名・参加者名が記載された面）の写しを提出することで参加証明とします。</t>
    <rPh sb="4" eb="8">
      <t>ガクジュツタイカイ</t>
    </rPh>
    <rPh sb="21" eb="22">
      <t>オモテ</t>
    </rPh>
    <rPh sb="22" eb="23">
      <t>メン</t>
    </rPh>
    <rPh sb="24" eb="27">
      <t>タイカイメイ</t>
    </rPh>
    <rPh sb="28" eb="31">
      <t>サンカシャ</t>
    </rPh>
    <rPh sb="31" eb="32">
      <t>メイ</t>
    </rPh>
    <rPh sb="33" eb="35">
      <t>キサイ</t>
    </rPh>
    <rPh sb="38" eb="39">
      <t>メン</t>
    </rPh>
    <rPh sb="44" eb="46">
      <t>テイシュツ</t>
    </rPh>
    <rPh sb="51" eb="53">
      <t>サンカ</t>
    </rPh>
    <rPh sb="53" eb="55">
      <t>ショウメイテイシュツ</t>
    </rPh>
    <phoneticPr fontId="2"/>
  </si>
  <si>
    <t>　　なお、 Web開催でネームカードが発行されていない場合は、別途発行された参加証明書の写しをご提出ください。</t>
    <phoneticPr fontId="2"/>
  </si>
  <si>
    <t>薬学介入と事例報告のためのWEB研修会</t>
    <phoneticPr fontId="2"/>
  </si>
  <si>
    <t>日本臨床腫瘍薬学会雑誌査読</t>
    <rPh sb="0" eb="2">
      <t>ニホン</t>
    </rPh>
    <rPh sb="2" eb="4">
      <t>リンショウ</t>
    </rPh>
    <rPh sb="4" eb="6">
      <t>シュヨウ</t>
    </rPh>
    <rPh sb="6" eb="7">
      <t>ヤク</t>
    </rPh>
    <rPh sb="7" eb="9">
      <t>ガッカイ</t>
    </rPh>
    <rPh sb="9" eb="11">
      <t>ザッシ</t>
    </rPh>
    <rPh sb="11" eb="13">
      <t>サドク</t>
    </rPh>
    <phoneticPr fontId="2"/>
  </si>
  <si>
    <t>2022年4月以降</t>
    <rPh sb="4" eb="5">
      <t>ネン</t>
    </rPh>
    <rPh sb="6" eb="7">
      <t>ガツ</t>
    </rPh>
    <rPh sb="7" eb="9">
      <t>イコウ</t>
    </rPh>
    <phoneticPr fontId="2"/>
  </si>
  <si>
    <t>がん診療病院連携研修</t>
  </si>
  <si>
    <t>2021年以降の研修（モデル研修含む）</t>
    <rPh sb="4" eb="5">
      <t>ネン</t>
    </rPh>
    <rPh sb="5" eb="7">
      <t>イコウ</t>
    </rPh>
    <rPh sb="8" eb="10">
      <t>ケンシュウ</t>
    </rPh>
    <rPh sb="14" eb="16">
      <t>ケンシュウ</t>
    </rPh>
    <rPh sb="16" eb="17">
      <t>フク</t>
    </rPh>
    <phoneticPr fontId="2"/>
  </si>
  <si>
    <t>　　（プログラムの添付は不要）</t>
    <phoneticPr fontId="2"/>
  </si>
  <si>
    <r>
      <t>2日間</t>
    </r>
    <r>
      <rPr>
        <sz val="10"/>
        <color rgb="FFFF0000"/>
        <rFont val="メイリオ"/>
        <family val="3"/>
        <charset val="128"/>
      </rPr>
      <t>（2018年は3日間）</t>
    </r>
  </si>
  <si>
    <r>
      <t>日本病院薬剤師会ブロック学術大会
　</t>
    </r>
    <r>
      <rPr>
        <sz val="9"/>
        <color theme="1"/>
        <rFont val="メイリオ"/>
        <family val="3"/>
        <charset val="128"/>
      </rPr>
      <t>・北海道薬学大会
　・日本病院薬剤師会東北ブロック学術大会
　・日本病院薬剤師会関東ブロック学術大会
　・日本病院薬剤師会北陸ブロック学術大会
　・日本病院薬剤師会東海ブロック
　　／日本薬学会東海支部合同学術大会
　・日本病院薬剤師会近畿学術大会
　・日本薬学会／日本薬剤師会
　　／日本病院薬剤師会中国四支部学術大会
　・九州山口薬学大会</t>
    </r>
    <phoneticPr fontId="2"/>
  </si>
  <si>
    <t>日本病院薬剤師会
（日本薬剤師会／日本薬学会
　との合同開催含む）</t>
    <rPh sb="30" eb="31">
      <t>フク</t>
    </rPh>
    <phoneticPr fontId="2"/>
  </si>
  <si>
    <r>
      <t>3日間</t>
    </r>
    <r>
      <rPr>
        <sz val="10"/>
        <color rgb="FFFF0000"/>
        <rFont val="メイリオ"/>
        <family val="3"/>
        <charset val="128"/>
      </rPr>
      <t>（2018は6日間）</t>
    </r>
  </si>
  <si>
    <r>
      <t>3日間</t>
    </r>
    <r>
      <rPr>
        <sz val="10"/>
        <color rgb="FFFF0000"/>
        <rFont val="メイリオ"/>
        <family val="3"/>
        <charset val="128"/>
      </rPr>
      <t>（2017年は2日間）</t>
    </r>
    <rPh sb="8" eb="9">
      <t>ネン</t>
    </rPh>
    <phoneticPr fontId="2"/>
  </si>
  <si>
    <t>3日間</t>
    <phoneticPr fontId="2"/>
  </si>
  <si>
    <t>日本がん・生殖医療学会学術集会</t>
    <rPh sb="0" eb="2">
      <t>ニホン</t>
    </rPh>
    <rPh sb="5" eb="7">
      <t>セイショク</t>
    </rPh>
    <rPh sb="7" eb="9">
      <t>イリョウ</t>
    </rPh>
    <rPh sb="9" eb="11">
      <t>ガッカイ</t>
    </rPh>
    <rPh sb="11" eb="13">
      <t>ガクジュツ</t>
    </rPh>
    <rPh sb="13" eb="15">
      <t>シュウカイ</t>
    </rPh>
    <phoneticPr fontId="2"/>
  </si>
  <si>
    <t>日本がん・生殖医療学会</t>
    <rPh sb="0" eb="2">
      <t>ニホン</t>
    </rPh>
    <rPh sb="5" eb="7">
      <t>セイショク</t>
    </rPh>
    <rPh sb="7" eb="9">
      <t>イリョウ</t>
    </rPh>
    <rPh sb="9" eb="11">
      <t>ガッカイ</t>
    </rPh>
    <phoneticPr fontId="2"/>
  </si>
  <si>
    <t>A　：　10単位
B　：　 5単位</t>
    <rPh sb="6" eb="8">
      <t>タンイ</t>
    </rPh>
    <rPh sb="15" eb="17">
      <t>タンイ</t>
    </rPh>
    <phoneticPr fontId="2"/>
  </si>
  <si>
    <t>日本癌治療学会 Cancer e-learning
（がん医療 専門チームスタッフのための
　　eラーニングプログラム）</t>
    <phoneticPr fontId="2"/>
  </si>
  <si>
    <t>2単位
（1講義につき）</t>
    <rPh sb="1" eb="3">
      <t>タンイ</t>
    </rPh>
    <rPh sb="6" eb="8">
      <t>コウギ</t>
    </rPh>
    <phoneticPr fontId="2"/>
  </si>
  <si>
    <t>病態と薬理を理解して薬学的ケアを実践する
 ―各種がん― 　（eラーニングを含む）</t>
    <phoneticPr fontId="2"/>
  </si>
  <si>
    <t>詳細については、単位申請書の「シート4」でご確認ください。</t>
    <rPh sb="0" eb="2">
      <t>ショウサイ</t>
    </rPh>
    <rPh sb="8" eb="10">
      <t>タンイ</t>
    </rPh>
    <rPh sb="10" eb="13">
      <t>シンセイショ</t>
    </rPh>
    <rPh sb="22" eb="24">
      <t>カクニン</t>
    </rPh>
    <phoneticPr fontId="2"/>
  </si>
  <si>
    <t>（1）　「単位登録シート」で、講習会の登録をする</t>
    <rPh sb="5" eb="9">
      <t>タンイトウロク</t>
    </rPh>
    <rPh sb="15" eb="18">
      <t>コウシュウカイ</t>
    </rPh>
    <rPh sb="19" eb="21">
      <t>トウロク</t>
    </rPh>
    <phoneticPr fontId="2"/>
  </si>
  <si>
    <t>（2） 登録が終わったら、「提出用シート」の内容に誤りがないか確認し、</t>
    <rPh sb="0" eb="35">
      <t>テイシュツヨウインサツテイシュツ</t>
    </rPh>
    <phoneticPr fontId="2"/>
  </si>
  <si>
    <t>　　「提出用シート」をA4サイズで印刷する</t>
    <phoneticPr fontId="2"/>
  </si>
  <si>
    <t>（３) 受講証明書の写し（A4用紙にコピー）を用意し、</t>
    <rPh sb="4" eb="9">
      <t>ジュコウショウメイショ</t>
    </rPh>
    <rPh sb="10" eb="11">
      <t>ウツ</t>
    </rPh>
    <rPh sb="15" eb="17">
      <t>ヨウシ</t>
    </rPh>
    <rPh sb="23" eb="25">
      <t>ヨウイ</t>
    </rPh>
    <phoneticPr fontId="2"/>
  </si>
  <si>
    <t>　　　「提出用シート」の通し番号を付し、記載順に並べる</t>
    <phoneticPr fontId="2"/>
  </si>
  <si>
    <t>（4)　 （２)と（３）を、その他の提出書類と共に郵送する</t>
    <phoneticPr fontId="2"/>
  </si>
  <si>
    <t>22&amp;0312</t>
    <phoneticPr fontId="2"/>
  </si>
  <si>
    <t>JASPO学術大会2022（LIVE＆オンデマンド配信）</t>
    <phoneticPr fontId="2"/>
  </si>
  <si>
    <t>2022/3/12-13</t>
    <phoneticPr fontId="2"/>
  </si>
  <si>
    <t>20E0101</t>
    <phoneticPr fontId="2"/>
  </si>
  <si>
    <t>21E0101</t>
    <phoneticPr fontId="2"/>
  </si>
  <si>
    <t>JASPOスタートアップセミナー2021【オンデマンド配信】</t>
    <rPh sb="27" eb="29">
      <t>ハイシン</t>
    </rPh>
    <phoneticPr fontId="2"/>
  </si>
  <si>
    <t>２０２1/9/28-10/18</t>
    <phoneticPr fontId="2"/>
  </si>
  <si>
    <t>22E0101</t>
    <phoneticPr fontId="2"/>
  </si>
  <si>
    <t>JASPOスタートアップセミナー2022【オンデマンド配信】</t>
    <rPh sb="27" eb="29">
      <t>ハイシン</t>
    </rPh>
    <phoneticPr fontId="2"/>
  </si>
  <si>
    <t>２０２2/6/28-7/25</t>
    <phoneticPr fontId="2"/>
  </si>
  <si>
    <t>21E0201</t>
    <phoneticPr fontId="2"/>
  </si>
  <si>
    <t>JASPOブラッシュアップセミナー2021【オンデマンド配信】</t>
    <rPh sb="28" eb="30">
      <t>ハイシン</t>
    </rPh>
    <phoneticPr fontId="2"/>
  </si>
  <si>
    <t>２０２1/11/16-12/6</t>
    <phoneticPr fontId="2"/>
  </si>
  <si>
    <t>22E0201</t>
    <phoneticPr fontId="2"/>
  </si>
  <si>
    <t>JASPOブラッシュアップセミナー2022【オンデマンド配信】</t>
    <rPh sb="28" eb="30">
      <t>ハイシン</t>
    </rPh>
    <phoneticPr fontId="2"/>
  </si>
  <si>
    <t>２０２2/8/2-8/29</t>
    <phoneticPr fontId="2"/>
  </si>
  <si>
    <t>19E0301</t>
    <phoneticPr fontId="2"/>
  </si>
  <si>
    <t>19E0401</t>
    <phoneticPr fontId="2"/>
  </si>
  <si>
    <t>20A0502</t>
    <phoneticPr fontId="2"/>
  </si>
  <si>
    <t>20A0503</t>
    <phoneticPr fontId="2"/>
  </si>
  <si>
    <t>22A0501</t>
    <phoneticPr fontId="2"/>
  </si>
  <si>
    <t>JASPOEssential Seminar Neo2022&lt;A-Program&gt;【オンデマンド】</t>
    <phoneticPr fontId="2"/>
  </si>
  <si>
    <t>2022/6/29-7/12</t>
    <phoneticPr fontId="2"/>
  </si>
  <si>
    <t>22A0502</t>
    <phoneticPr fontId="2"/>
  </si>
  <si>
    <t>JASPOEssential Seminar Neo2022&lt;B-Program&gt;【オンデマンド】</t>
    <phoneticPr fontId="2"/>
  </si>
  <si>
    <t>2022/7/20-8/2</t>
    <phoneticPr fontId="2"/>
  </si>
  <si>
    <t>22A0503</t>
    <phoneticPr fontId="2"/>
  </si>
  <si>
    <t>JASPOEssential Seminar Neo2022&lt;C-Program&gt;【オンデマンド】</t>
    <phoneticPr fontId="2"/>
  </si>
  <si>
    <t>2022/8/10-23</t>
    <phoneticPr fontId="2"/>
  </si>
  <si>
    <t>22A0701</t>
    <phoneticPr fontId="3"/>
  </si>
  <si>
    <t>JASPO薬学介入と事例報告のためのWEB研修会</t>
    <rPh sb="5" eb="7">
      <t>ヤクガク</t>
    </rPh>
    <rPh sb="7" eb="9">
      <t>カイニュウ</t>
    </rPh>
    <rPh sb="10" eb="12">
      <t>ジレイ</t>
    </rPh>
    <rPh sb="12" eb="14">
      <t>ホウコク</t>
    </rPh>
    <rPh sb="21" eb="24">
      <t>ケンシュウカイ</t>
    </rPh>
    <phoneticPr fontId="2"/>
  </si>
  <si>
    <t>JASPO薬学介入と事例報告のためのWEB研修会2022【LIVE配信】</t>
    <rPh sb="33" eb="35">
      <t>ハイシン</t>
    </rPh>
    <phoneticPr fontId="2"/>
  </si>
  <si>
    <t>22A0702</t>
    <phoneticPr fontId="3"/>
  </si>
  <si>
    <t>22C0801</t>
    <phoneticPr fontId="2"/>
  </si>
  <si>
    <t>JASPO地域医療連携セミナー2022【LIVE配信】</t>
    <rPh sb="5" eb="11">
      <t>チイキイリョウレンケイ</t>
    </rPh>
    <rPh sb="24" eb="26">
      <t>ハイシン</t>
    </rPh>
    <phoneticPr fontId="2"/>
  </si>
  <si>
    <t>19R0901</t>
    <phoneticPr fontId="2"/>
  </si>
  <si>
    <t>22R0901</t>
    <phoneticPr fontId="2"/>
  </si>
  <si>
    <t>JASPO臨床研究セミナー20２2【LIVE配信】</t>
    <rPh sb="22" eb="24">
      <t>ハイシン</t>
    </rPh>
    <phoneticPr fontId="2"/>
  </si>
  <si>
    <t>JASPOがん診療病院連携研修</t>
  </si>
  <si>
    <t>JASPOがん診療病院連携研修2020(モデル研修）</t>
    <rPh sb="23" eb="25">
      <t>ケンシュウ</t>
    </rPh>
    <phoneticPr fontId="2"/>
  </si>
  <si>
    <t>JASPOがん診療病院連携研修</t>
    <rPh sb="0" eb="15">
      <t>キカンレンケイケンシュウダイキ</t>
    </rPh>
    <phoneticPr fontId="2"/>
  </si>
  <si>
    <t>任意期間</t>
    <rPh sb="0" eb="2">
      <t>ニンイ</t>
    </rPh>
    <rPh sb="2" eb="4">
      <t>キカン</t>
    </rPh>
    <phoneticPr fontId="2"/>
  </si>
  <si>
    <t>JASPO会誌編集委員会</t>
    <rPh sb="5" eb="7">
      <t>カイシ</t>
    </rPh>
    <rPh sb="7" eb="9">
      <t>ヘンシュウ</t>
    </rPh>
    <rPh sb="9" eb="12">
      <t>イインカイ</t>
    </rPh>
    <phoneticPr fontId="2"/>
  </si>
  <si>
    <t>JASPO日本臨床腫瘍薬学会雑誌査読</t>
    <rPh sb="5" eb="7">
      <t>ニホン</t>
    </rPh>
    <rPh sb="7" eb="9">
      <t>リンショウ</t>
    </rPh>
    <rPh sb="9" eb="11">
      <t>シュヨウ</t>
    </rPh>
    <rPh sb="11" eb="12">
      <t>ヤク</t>
    </rPh>
    <rPh sb="12" eb="14">
      <t>ガッカイ</t>
    </rPh>
    <rPh sb="14" eb="16">
      <t>ザッシ</t>
    </rPh>
    <rPh sb="16" eb="18">
      <t>サドク</t>
    </rPh>
    <phoneticPr fontId="2"/>
  </si>
  <si>
    <t>JASPO日本臨床腫瘍薬学会雑誌査読2022</t>
    <rPh sb="5" eb="7">
      <t>ニホン</t>
    </rPh>
    <rPh sb="7" eb="9">
      <t>リンショウ</t>
    </rPh>
    <rPh sb="9" eb="11">
      <t>シュヨウ</t>
    </rPh>
    <rPh sb="11" eb="12">
      <t>ヤク</t>
    </rPh>
    <rPh sb="12" eb="14">
      <t>ガッカイ</t>
    </rPh>
    <rPh sb="14" eb="16">
      <t>ザッシ</t>
    </rPh>
    <rPh sb="16" eb="18">
      <t>サドク</t>
    </rPh>
    <phoneticPr fontId="2"/>
  </si>
  <si>
    <t>なし</t>
    <phoneticPr fontId="2"/>
  </si>
  <si>
    <t>非表示</t>
    <rPh sb="0" eb="3">
      <t>ヒヒョウジ</t>
    </rPh>
    <phoneticPr fontId="2"/>
  </si>
  <si>
    <t>列1</t>
  </si>
  <si>
    <t>22X0101</t>
    <phoneticPr fontId="2"/>
  </si>
  <si>
    <t>Best of ASCO 2022 【LIVE/オンデマンド】</t>
    <phoneticPr fontId="2"/>
  </si>
  <si>
    <t>2022/7/9-10</t>
    <phoneticPr fontId="2"/>
  </si>
  <si>
    <t>●</t>
    <phoneticPr fontId="2"/>
  </si>
  <si>
    <t>22X0201</t>
    <phoneticPr fontId="2"/>
  </si>
  <si>
    <t>医療薬学フォーラム2022／第30回クリニカルファーマシーシンポジウム【石川】
【LIVE】</t>
    <rPh sb="36" eb="38">
      <t>イシカワ</t>
    </rPh>
    <phoneticPr fontId="2"/>
  </si>
  <si>
    <t>2022/7/23-24</t>
    <phoneticPr fontId="2"/>
  </si>
  <si>
    <t>22X0301</t>
    <phoneticPr fontId="2"/>
  </si>
  <si>
    <t>第38回日本TDM学会・学術大会【茨城】【LIVE/オンデマンド】</t>
    <rPh sb="17" eb="19">
      <t>イバラキ</t>
    </rPh>
    <phoneticPr fontId="2"/>
  </si>
  <si>
    <t>2022/5/21-22</t>
    <phoneticPr fontId="2"/>
  </si>
  <si>
    <t>21X0401</t>
    <phoneticPr fontId="2"/>
  </si>
  <si>
    <t>2021/9/4-5</t>
    <phoneticPr fontId="2"/>
  </si>
  <si>
    <t xml:space="preserve">日本がん分子標的治療学会学術集会 </t>
    <phoneticPr fontId="2"/>
  </si>
  <si>
    <t>21X0501</t>
    <phoneticPr fontId="2"/>
  </si>
  <si>
    <t>第25回日本がん分子標的治療学会学術集会【東京】【LIVE】</t>
    <rPh sb="21" eb="23">
      <t>トウキョウ</t>
    </rPh>
    <phoneticPr fontId="2"/>
  </si>
  <si>
    <t>2021/5/26-28</t>
    <phoneticPr fontId="2"/>
  </si>
  <si>
    <t>22X0501</t>
    <phoneticPr fontId="2"/>
  </si>
  <si>
    <t>第26回日本がん分子標的治療学会学術集会【石川】【集合/オンデマンド】</t>
    <rPh sb="21" eb="23">
      <t>イシカワ</t>
    </rPh>
    <rPh sb="25" eb="27">
      <t>シュウゴウ</t>
    </rPh>
    <phoneticPr fontId="2"/>
  </si>
  <si>
    <t>2022/6/29-7/1</t>
    <phoneticPr fontId="2"/>
  </si>
  <si>
    <t>22X0601</t>
    <phoneticPr fontId="2"/>
  </si>
  <si>
    <t>第14回JSOPP(日本がん薬剤学会)学術大会【東京】【集合/LIVE】</t>
    <rPh sb="24" eb="26">
      <t>トウキョウ</t>
    </rPh>
    <rPh sb="28" eb="30">
      <t>シュウゴウ</t>
    </rPh>
    <phoneticPr fontId="2"/>
  </si>
  <si>
    <t>22X0701</t>
    <phoneticPr fontId="2"/>
  </si>
  <si>
    <t>第94回日本胃癌学会総会【横浜】【集合/LIVE/オンデマンド】</t>
    <rPh sb="13" eb="15">
      <t>ヨコハマ</t>
    </rPh>
    <rPh sb="17" eb="19">
      <t>シュウゴウ</t>
    </rPh>
    <phoneticPr fontId="2"/>
  </si>
  <si>
    <t>【横浜】</t>
    <rPh sb="1" eb="3">
      <t>ヨコハマ</t>
    </rPh>
    <phoneticPr fontId="2"/>
  </si>
  <si>
    <t>2022/3/2-4</t>
    <phoneticPr fontId="2"/>
  </si>
  <si>
    <t>2022/3/2ｰ3/4(ポスター発表のみ)</t>
    <rPh sb="17" eb="19">
      <t>ハッピョウ</t>
    </rPh>
    <phoneticPr fontId="2"/>
  </si>
  <si>
    <t>21X0801</t>
    <phoneticPr fontId="2"/>
  </si>
  <si>
    <t>第31回日本医療薬学会年会【熊本】【LIVE/オンデマンド】</t>
    <rPh sb="14" eb="16">
      <t>クマモト</t>
    </rPh>
    <phoneticPr fontId="2"/>
  </si>
  <si>
    <t>2021/10/9ｰ10/10</t>
    <phoneticPr fontId="2"/>
  </si>
  <si>
    <t>2021/10/15-11/30</t>
    <phoneticPr fontId="2"/>
  </si>
  <si>
    <t>22X0901</t>
    <phoneticPr fontId="2"/>
  </si>
  <si>
    <t>第27回日本緩和医療学会学術大会【神戸】【集合/LIVE】</t>
    <rPh sb="17" eb="19">
      <t>コウベ</t>
    </rPh>
    <rPh sb="21" eb="23">
      <t>シュウゴウ</t>
    </rPh>
    <phoneticPr fontId="2"/>
  </si>
  <si>
    <t>【神戸】</t>
    <rPh sb="1" eb="3">
      <t>コウベ</t>
    </rPh>
    <phoneticPr fontId="2"/>
  </si>
  <si>
    <t>2022/7/1-2</t>
    <phoneticPr fontId="2"/>
  </si>
  <si>
    <t>22X1001</t>
    <phoneticPr fontId="2"/>
  </si>
  <si>
    <t>第15回日本緩和医療薬学会年会【熊本】【LIVE/オンデマンド】</t>
    <rPh sb="16" eb="17">
      <t>クマ</t>
    </rPh>
    <rPh sb="17" eb="18">
      <t>モト</t>
    </rPh>
    <phoneticPr fontId="2"/>
  </si>
  <si>
    <t>2022/5/14-5/15</t>
    <phoneticPr fontId="2"/>
  </si>
  <si>
    <t>2022/5/14-6/14</t>
    <phoneticPr fontId="2"/>
  </si>
  <si>
    <t>21X1101</t>
    <phoneticPr fontId="2"/>
  </si>
  <si>
    <t>第80回 日本癌学会学術総会【横浜】【集合/LIVE/オンデマンド】</t>
    <rPh sb="15" eb="17">
      <t>ヨコハマ</t>
    </rPh>
    <rPh sb="19" eb="21">
      <t>シュウゴウ</t>
    </rPh>
    <phoneticPr fontId="2"/>
  </si>
  <si>
    <t>2021/9/30-10/2</t>
    <phoneticPr fontId="2"/>
  </si>
  <si>
    <t>2021/10/18-11/12</t>
    <phoneticPr fontId="2"/>
  </si>
  <si>
    <t>21X1201</t>
    <phoneticPr fontId="2"/>
  </si>
  <si>
    <t>第59回日本癌治療学会学術集会【横浜】【集合/LIVE/オンデマンド】</t>
    <rPh sb="16" eb="18">
      <t>ヨコハマ</t>
    </rPh>
    <phoneticPr fontId="2"/>
  </si>
  <si>
    <t>2021/10/21-23</t>
    <phoneticPr fontId="2"/>
  </si>
  <si>
    <t>2021/11/5ｰ12/17</t>
    <phoneticPr fontId="2"/>
  </si>
  <si>
    <t>21X1301</t>
    <phoneticPr fontId="2"/>
  </si>
  <si>
    <t>第83回日本血液学会学術集会【宮城】【LIVE/オンデマンド】</t>
    <rPh sb="15" eb="17">
      <t>ミヤギ</t>
    </rPh>
    <phoneticPr fontId="2"/>
  </si>
  <si>
    <t>2021/9/23-25</t>
    <phoneticPr fontId="2"/>
  </si>
  <si>
    <t>2021/9/23-10/15</t>
    <phoneticPr fontId="2"/>
  </si>
  <si>
    <t>22X1401</t>
    <phoneticPr fontId="2"/>
  </si>
  <si>
    <t>集合/LIVE/オンデマンド</t>
  </si>
  <si>
    <t>2022/7/17-18</t>
    <phoneticPr fontId="2"/>
  </si>
  <si>
    <t>21X1501</t>
    <phoneticPr fontId="2"/>
  </si>
  <si>
    <t>第4回日本腫瘍循環器学会学術集会【宮城】【LIVE/オンデマンド】</t>
    <rPh sb="17" eb="19">
      <t>ミヤギ</t>
    </rPh>
    <phoneticPr fontId="2"/>
  </si>
  <si>
    <t>3日間</t>
    <rPh sb="1" eb="3">
      <t>カカン</t>
    </rPh>
    <phoneticPr fontId="2"/>
  </si>
  <si>
    <t>2021/10/12-14</t>
    <phoneticPr fontId="2"/>
  </si>
  <si>
    <t>2021/10/18-29</t>
    <phoneticPr fontId="2"/>
  </si>
  <si>
    <t>21X1601</t>
    <phoneticPr fontId="2"/>
  </si>
  <si>
    <t>第48回日本小児臨床薬理学会学術集会【神戸】【集合/LIVE】</t>
    <rPh sb="19" eb="21">
      <t>コウベ</t>
    </rPh>
    <phoneticPr fontId="2"/>
  </si>
  <si>
    <t>【神戸】</t>
  </si>
  <si>
    <t>2021/10/23-24</t>
    <phoneticPr fontId="2"/>
  </si>
  <si>
    <t>21X1701</t>
    <phoneticPr fontId="2"/>
  </si>
  <si>
    <t>第29回日本消化器関連学会週間【神戸】【集合/LIVE/オンデマンド【集合/LIVE/オンデマンド/教育講演e-learning】】</t>
    <phoneticPr fontId="2"/>
  </si>
  <si>
    <t>2021/11/4-7</t>
    <phoneticPr fontId="2"/>
  </si>
  <si>
    <t>2021/11/22-12/24</t>
    <phoneticPr fontId="2"/>
  </si>
  <si>
    <t>22X1801</t>
    <phoneticPr fontId="2"/>
  </si>
  <si>
    <t>第30回 日本乳癌学会学術総会【横浜】【集合/LIVE/オンデマンド】</t>
    <rPh sb="16" eb="18">
      <t>ヨコハマ</t>
    </rPh>
    <phoneticPr fontId="2"/>
  </si>
  <si>
    <t>2022/6/30-7/2</t>
    <phoneticPr fontId="2"/>
  </si>
  <si>
    <t>21X1901</t>
    <phoneticPr fontId="2"/>
  </si>
  <si>
    <t>第62回日本肺癌学会学術集会【横浜】【集合/LIVE/オンデマンド】</t>
    <rPh sb="15" eb="17">
      <t>ヨコハマ</t>
    </rPh>
    <phoneticPr fontId="2"/>
  </si>
  <si>
    <t>2021/11/26-28</t>
    <phoneticPr fontId="2"/>
  </si>
  <si>
    <t>2021/12/6-28</t>
    <phoneticPr fontId="2"/>
  </si>
  <si>
    <t>第107回日本泌尿器科学会総会【名古屋】</t>
    <phoneticPr fontId="2"/>
  </si>
  <si>
    <t>21X2001</t>
    <phoneticPr fontId="2"/>
  </si>
  <si>
    <t>第109回日本泌尿器科学会総会【横浜】【集合/LIVE/オンデマンド】</t>
    <rPh sb="16" eb="18">
      <t>ヨコハマ</t>
    </rPh>
    <phoneticPr fontId="2"/>
  </si>
  <si>
    <t>2021/12/7-10</t>
    <phoneticPr fontId="2"/>
  </si>
  <si>
    <t>2022/1/13-2/16</t>
    <phoneticPr fontId="2"/>
  </si>
  <si>
    <t>第68回北海道薬学大会【集合/LIVE/オンデマンド】</t>
    <phoneticPr fontId="2"/>
  </si>
  <si>
    <t>【集合/LIVE/オンデマンド】</t>
    <phoneticPr fontId="2"/>
  </si>
  <si>
    <t>22X2111</t>
    <phoneticPr fontId="2"/>
  </si>
  <si>
    <t>第69回北海道薬学大会【LIVE/オンデマンド】</t>
    <phoneticPr fontId="2"/>
  </si>
  <si>
    <t>【LIVE/オンデマンド】</t>
    <phoneticPr fontId="2"/>
  </si>
  <si>
    <t>22X2121</t>
    <phoneticPr fontId="2"/>
  </si>
  <si>
    <t>日本病院薬剤師会東北ブロック第11回学術大会【山形】</t>
    <rPh sb="23" eb="25">
      <t>ヤマガタ</t>
    </rPh>
    <phoneticPr fontId="2"/>
  </si>
  <si>
    <t>集合/LIVE</t>
  </si>
  <si>
    <t>2022/6/25-26</t>
    <phoneticPr fontId="2"/>
  </si>
  <si>
    <t>22X2131</t>
    <phoneticPr fontId="2"/>
  </si>
  <si>
    <t>日本病院薬剤師会関東ブロック第52回学術大会【横浜】【集合/オンデマンド】</t>
    <rPh sb="23" eb="25">
      <t>ヨコハマ</t>
    </rPh>
    <rPh sb="27" eb="29">
      <t>シュウゴウ</t>
    </rPh>
    <phoneticPr fontId="2"/>
  </si>
  <si>
    <t>2022/8/20-21</t>
    <phoneticPr fontId="2"/>
  </si>
  <si>
    <t>2022/9/9-30</t>
    <phoneticPr fontId="2"/>
  </si>
  <si>
    <t>20X2141</t>
    <phoneticPr fontId="2"/>
  </si>
  <si>
    <t>２1X2141</t>
    <phoneticPr fontId="2"/>
  </si>
  <si>
    <t>日本病院薬剤師会東海ブロック・日本薬学会東海支部合同学術大会2021【三重】</t>
    <rPh sb="35" eb="37">
      <t>ミエ</t>
    </rPh>
    <phoneticPr fontId="2"/>
  </si>
  <si>
    <t>9日間</t>
    <rPh sb="1" eb="3">
      <t>カカン</t>
    </rPh>
    <phoneticPr fontId="2"/>
  </si>
  <si>
    <t>2021/10/30ｰ2021/10/31</t>
    <phoneticPr fontId="2"/>
  </si>
  <si>
    <t>2021/11/1ｰ2021/11/7</t>
    <phoneticPr fontId="2"/>
  </si>
  <si>
    <t>19X2151</t>
    <phoneticPr fontId="2"/>
  </si>
  <si>
    <t>21X2151</t>
    <phoneticPr fontId="2"/>
  </si>
  <si>
    <t>第３1回日本病院薬剤師会 北陸ブロック学術大会【福井】</t>
    <rPh sb="0" eb="1">
      <t>ダイ</t>
    </rPh>
    <rPh sb="3" eb="4">
      <t>カイ</t>
    </rPh>
    <rPh sb="24" eb="26">
      <t>フクイ</t>
    </rPh>
    <phoneticPr fontId="2"/>
  </si>
  <si>
    <t>2021/11/1-11/7</t>
    <phoneticPr fontId="2"/>
  </si>
  <si>
    <t>22X2161</t>
    <phoneticPr fontId="2"/>
  </si>
  <si>
    <t>第43回日本病院薬剤師会近畿学術大会【大阪】【LIVE/オンデマンド】</t>
    <rPh sb="19" eb="21">
      <t>オオサカ</t>
    </rPh>
    <phoneticPr fontId="2"/>
  </si>
  <si>
    <t>2022/1/29-30</t>
    <phoneticPr fontId="2"/>
  </si>
  <si>
    <t>2022/2/14-27</t>
    <phoneticPr fontId="2"/>
  </si>
  <si>
    <t>21X2171</t>
    <phoneticPr fontId="2"/>
  </si>
  <si>
    <t>第60回日本薬学会・日本薬剤師会・日本病院薬剤師会中国四国支部学術大会【愛媛】【LIVE/オンデマンド】</t>
    <rPh sb="36" eb="38">
      <t>エヒメ</t>
    </rPh>
    <phoneticPr fontId="2"/>
  </si>
  <si>
    <t>2021/11/8-21</t>
    <phoneticPr fontId="2"/>
  </si>
  <si>
    <t>21X2202</t>
    <phoneticPr fontId="2"/>
  </si>
  <si>
    <t>第63回日本婦人科腫瘍学会学術講演会【仙台】【LIVE/オンデマンド】</t>
    <rPh sb="19" eb="21">
      <t>センダイ</t>
    </rPh>
    <phoneticPr fontId="2"/>
  </si>
  <si>
    <t>2021/7/16-18</t>
    <phoneticPr fontId="2"/>
  </si>
  <si>
    <t>2021/7/16ｰ30</t>
    <phoneticPr fontId="2"/>
  </si>
  <si>
    <t>22X2301</t>
    <phoneticPr fontId="2"/>
  </si>
  <si>
    <t>日本薬学会第142年会【名古屋】【LIVE】</t>
    <rPh sb="12" eb="15">
      <t>ナゴヤ</t>
    </rPh>
    <phoneticPr fontId="2"/>
  </si>
  <si>
    <t>2022/3/25-28</t>
    <phoneticPr fontId="2"/>
  </si>
  <si>
    <t>21X2401</t>
    <phoneticPr fontId="2"/>
  </si>
  <si>
    <t>第15回 日本薬局学会 学術総会</t>
    <phoneticPr fontId="2"/>
  </si>
  <si>
    <t>2021/11/6-7</t>
    <phoneticPr fontId="2"/>
  </si>
  <si>
    <t xml:space="preserve">日本薬剤師会学術大会 </t>
    <phoneticPr fontId="2"/>
  </si>
  <si>
    <t>21X2501</t>
    <phoneticPr fontId="2"/>
  </si>
  <si>
    <t>第54回日本薬剤師会学術大会【福岡】【LIVE】</t>
    <rPh sb="15" eb="17">
      <t>フクオカ</t>
    </rPh>
    <phoneticPr fontId="2"/>
  </si>
  <si>
    <t>2021/9/19-20</t>
    <phoneticPr fontId="2"/>
  </si>
  <si>
    <t>22X2601</t>
    <phoneticPr fontId="2"/>
  </si>
  <si>
    <t>第19回日本臨床腫瘍学会学術集会【京都】【集合/LIVE/オンデマンド】</t>
    <rPh sb="17" eb="19">
      <t>キョウト</t>
    </rPh>
    <rPh sb="21" eb="23">
      <t>シュウゴウ</t>
    </rPh>
    <phoneticPr fontId="2"/>
  </si>
  <si>
    <t>2022/2/17-19</t>
    <phoneticPr fontId="2"/>
  </si>
  <si>
    <t>2022/3/1-4/7</t>
    <phoneticPr fontId="2"/>
  </si>
  <si>
    <t>日本臨床薬理学会学術総会</t>
    <phoneticPr fontId="2"/>
  </si>
  <si>
    <t>21X2701</t>
    <phoneticPr fontId="2"/>
  </si>
  <si>
    <t>第42回日本臨床薬理学会学術総会【宮城】【集合/LIVE/オンデマンド】</t>
    <rPh sb="17" eb="19">
      <t>ミヤギ</t>
    </rPh>
    <phoneticPr fontId="2"/>
  </si>
  <si>
    <t>2021/12/9-11</t>
    <phoneticPr fontId="2"/>
  </si>
  <si>
    <t>2021/12/20-24</t>
    <phoneticPr fontId="2"/>
  </si>
  <si>
    <t>21X2801</t>
    <phoneticPr fontId="2"/>
  </si>
  <si>
    <t>22X2801</t>
    <phoneticPr fontId="2"/>
  </si>
  <si>
    <t>第47回日本骨髄腫学会学術集会【岐阜】【集合/LIVE/オンデマンド】</t>
    <rPh sb="4" eb="6">
      <t>ニホン</t>
    </rPh>
    <rPh sb="6" eb="8">
      <t>コツズイ</t>
    </rPh>
    <rPh sb="8" eb="9">
      <t>シュ</t>
    </rPh>
    <rPh sb="9" eb="11">
      <t>ガッカイ</t>
    </rPh>
    <rPh sb="11" eb="15">
      <t>ガクジュツシュウカイ</t>
    </rPh>
    <rPh sb="16" eb="18">
      <t>ギフ</t>
    </rPh>
    <rPh sb="20" eb="22">
      <t>シュウゴウ</t>
    </rPh>
    <phoneticPr fontId="2"/>
  </si>
  <si>
    <t>2022/5/20-22</t>
    <phoneticPr fontId="2"/>
  </si>
  <si>
    <t>2022/6/6-6/17</t>
    <phoneticPr fontId="2"/>
  </si>
  <si>
    <t>19X2901</t>
    <phoneticPr fontId="2"/>
  </si>
  <si>
    <t>第9回 日本がん・生殖医療学会 学術集会</t>
  </si>
  <si>
    <t>2019/2/9-10</t>
    <phoneticPr fontId="2"/>
  </si>
  <si>
    <t>2022年新規追加</t>
    <rPh sb="4" eb="5">
      <t>ネン</t>
    </rPh>
    <rPh sb="5" eb="7">
      <t>シンキ</t>
    </rPh>
    <rPh sb="7" eb="9">
      <t>ツイカ</t>
    </rPh>
    <phoneticPr fontId="2"/>
  </si>
  <si>
    <t>20X2901</t>
    <phoneticPr fontId="2"/>
  </si>
  <si>
    <t>第10回 日本がん・生殖医療学会 学術集会</t>
  </si>
  <si>
    <t>2020/2/15-2/16</t>
    <phoneticPr fontId="2"/>
  </si>
  <si>
    <t>21X2901</t>
    <phoneticPr fontId="2"/>
  </si>
  <si>
    <t>第11回 日本がん・生殖医療学会 学術集会</t>
  </si>
  <si>
    <t>オンデマンド／一部LIVEあり</t>
    <rPh sb="7" eb="9">
      <t>イチブ</t>
    </rPh>
    <phoneticPr fontId="2"/>
  </si>
  <si>
    <t>2021/2/12-2/25</t>
    <phoneticPr fontId="2"/>
  </si>
  <si>
    <t>22X2901</t>
    <phoneticPr fontId="2"/>
  </si>
  <si>
    <t>第12回 日本がん・生殖医療学会 学術集会</t>
  </si>
  <si>
    <t>2022/2/11-2/13</t>
    <phoneticPr fontId="2"/>
  </si>
  <si>
    <t>2022/2/28-3/14</t>
    <phoneticPr fontId="2"/>
  </si>
  <si>
    <t>非表示</t>
    <rPh sb="0" eb="3">
      <t>ヒヒョウジ</t>
    </rPh>
    <phoneticPr fontId="2"/>
  </si>
  <si>
    <t>22Y010１</t>
    <phoneticPr fontId="2"/>
  </si>
  <si>
    <t>第30回オンコロジーセミナー【LIVE】</t>
    <phoneticPr fontId="2"/>
  </si>
  <si>
    <t>21Y02０2</t>
    <phoneticPr fontId="2"/>
  </si>
  <si>
    <t>令和3年度がん専門薬剤師集中教育講座【オンデマンド】</t>
    <rPh sb="0" eb="2">
      <t>レイワ</t>
    </rPh>
    <phoneticPr fontId="2"/>
  </si>
  <si>
    <t>2021/11/1-12/28</t>
    <phoneticPr fontId="2"/>
  </si>
  <si>
    <t>第1８回がん臨床試験協力・参加メディカルスタッフのためのセミナー【京都】【集合/LIVE】</t>
    <rPh sb="33" eb="35">
      <t>キョウト</t>
    </rPh>
    <rPh sb="37" eb="39">
      <t>シュウゴウ</t>
    </rPh>
    <phoneticPr fontId="2"/>
  </si>
  <si>
    <t>21Y030１</t>
    <phoneticPr fontId="2"/>
  </si>
  <si>
    <t>第19回がん臨床試験協力・参加メディカルスタッフのためのセミナー【横浜】【集合/LIVE】</t>
    <rPh sb="33" eb="35">
      <t>ヨコハマ</t>
    </rPh>
    <rPh sb="37" eb="39">
      <t>シュウゴウ</t>
    </rPh>
    <phoneticPr fontId="2"/>
  </si>
  <si>
    <t>第8回日本緩和医療学会緩和ケア基礎セミナー（2019年度）【横浜】</t>
    <phoneticPr fontId="2"/>
  </si>
  <si>
    <t>22Y040１</t>
    <phoneticPr fontId="2"/>
  </si>
  <si>
    <t>第10回日本緩和医療学会緩和ケア基礎セミナー（2022年度）</t>
    <phoneticPr fontId="2"/>
  </si>
  <si>
    <t>22Y0502</t>
    <phoneticPr fontId="2"/>
  </si>
  <si>
    <t>日本緩和医療学会第32回教育セミナー（2022年度）【LIVE】</t>
    <phoneticPr fontId="2"/>
  </si>
  <si>
    <t>22Y060１</t>
    <phoneticPr fontId="2"/>
  </si>
  <si>
    <t>日本緩和医療薬学会第25回教育セミナー【オンデマンド】</t>
    <phoneticPr fontId="2"/>
  </si>
  <si>
    <t>2021/11/1-2022/4/30</t>
    <phoneticPr fontId="2"/>
  </si>
  <si>
    <t>22Y0701</t>
    <phoneticPr fontId="2"/>
  </si>
  <si>
    <t>第23回日本癌治療学会アップデート教育コース【LIVE】</t>
    <phoneticPr fontId="2"/>
  </si>
  <si>
    <t>21Y080１</t>
    <phoneticPr fontId="2"/>
  </si>
  <si>
    <t>第27回日本癌治療学会教育セミナー【横浜】【集合/LIVE】</t>
    <rPh sb="18" eb="20">
      <t>ヨコハマ</t>
    </rPh>
    <rPh sb="22" eb="24">
      <t>シュウゴウ</t>
    </rPh>
    <phoneticPr fontId="2"/>
  </si>
  <si>
    <t>21Y0902</t>
    <phoneticPr fontId="2"/>
  </si>
  <si>
    <t>第38回日本臨床腫瘍学会教育セミナーAセッション【e-learning】</t>
    <phoneticPr fontId="2"/>
  </si>
  <si>
    <t>2021/7/20-2022/3/31</t>
    <phoneticPr fontId="2"/>
  </si>
  <si>
    <t>22Y0901</t>
    <phoneticPr fontId="2"/>
  </si>
  <si>
    <t>2022/4/4-2022/12/28</t>
    <phoneticPr fontId="2"/>
  </si>
  <si>
    <t>22Y0902</t>
    <phoneticPr fontId="2"/>
  </si>
  <si>
    <t>22Y100１</t>
    <phoneticPr fontId="2"/>
  </si>
  <si>
    <t>病態と薬理を理解して薬学的ケアを実践する－大腸がん－【東京】</t>
    <rPh sb="21" eb="23">
      <t>ダイチョウ</t>
    </rPh>
    <rPh sb="27" eb="29">
      <t>トウキョウ</t>
    </rPh>
    <phoneticPr fontId="2"/>
  </si>
  <si>
    <t>22Y11０１</t>
    <phoneticPr fontId="2"/>
  </si>
  <si>
    <t>第22回臨床腫瘍夏期セミナー【LIVE】</t>
    <phoneticPr fontId="2"/>
  </si>
  <si>
    <t>2022/7/7-8</t>
    <phoneticPr fontId="2"/>
  </si>
  <si>
    <t>厚生労働省／麻薬・覚醒剤乱用防止センター</t>
    <rPh sb="0" eb="2">
      <t>コウセイ</t>
    </rPh>
    <rPh sb="2" eb="5">
      <t>ロウドウショウ</t>
    </rPh>
    <rPh sb="6" eb="8">
      <t>マヤク</t>
    </rPh>
    <rPh sb="9" eb="12">
      <t>カクセイザイ</t>
    </rPh>
    <rPh sb="12" eb="14">
      <t>ランヨウ</t>
    </rPh>
    <rPh sb="14" eb="16">
      <t>ボウシ</t>
    </rPh>
    <phoneticPr fontId="2"/>
  </si>
  <si>
    <t>2１Y1205</t>
  </si>
  <si>
    <t>がん疼痛緩和のための医療用麻薬適正使用推進講習会</t>
    <phoneticPr fontId="2"/>
  </si>
  <si>
    <t>がん疼痛緩和のための医療用麻薬適正使用推進講習会～症例から適正使用を学ぶ～</t>
    <phoneticPr fontId="2"/>
  </si>
  <si>
    <t>【大坂】</t>
    <rPh sb="1" eb="3">
      <t>オオサカ</t>
    </rPh>
    <phoneticPr fontId="2"/>
  </si>
  <si>
    <t>2１Y1206</t>
  </si>
  <si>
    <t>2１Y1207</t>
  </si>
  <si>
    <t>【三重】</t>
    <rPh sb="1" eb="3">
      <t>ミエ</t>
    </rPh>
    <phoneticPr fontId="2"/>
  </si>
  <si>
    <t>2１Y1208</t>
  </si>
  <si>
    <t>2１Y1209</t>
  </si>
  <si>
    <t>2１Y1210</t>
  </si>
  <si>
    <t>22Y1201</t>
    <phoneticPr fontId="2"/>
  </si>
  <si>
    <t>【鹿児島】</t>
    <rPh sb="1" eb="4">
      <t>カゴシマ</t>
    </rPh>
    <phoneticPr fontId="2"/>
  </si>
  <si>
    <t>22Y1202</t>
  </si>
  <si>
    <t xml:space="preserve">日本癌治療学会 </t>
    <phoneticPr fontId="2"/>
  </si>
  <si>
    <t>臨床研究と生物統計学</t>
    <phoneticPr fontId="2"/>
  </si>
  <si>
    <t>斉藤 博（国立がん研究センター 社会と健康研究センター）</t>
    <phoneticPr fontId="2"/>
  </si>
  <si>
    <t>村上 康二（獨協医科大学病院PETセンター）</t>
    <phoneticPr fontId="2"/>
  </si>
  <si>
    <t>21Y１４４４E</t>
    <phoneticPr fontId="2"/>
  </si>
  <si>
    <t>遺伝子パネル検査に基づくがん診療</t>
    <phoneticPr fontId="2"/>
  </si>
  <si>
    <t>土原　一哉</t>
    <phoneticPr fontId="2"/>
  </si>
  <si>
    <t>21Y１４４５E</t>
    <phoneticPr fontId="2"/>
  </si>
  <si>
    <t>アドバンス・ケアプランニング</t>
    <phoneticPr fontId="2"/>
  </si>
  <si>
    <t>森　雅紀</t>
    <phoneticPr fontId="2"/>
  </si>
  <si>
    <t>21Y１４４６E</t>
    <phoneticPr fontId="2"/>
  </si>
  <si>
    <t>学校におけるがん教育</t>
    <rPh sb="0" eb="2">
      <t>ガッコウ</t>
    </rPh>
    <rPh sb="8" eb="10">
      <t>キョウイク</t>
    </rPh>
    <phoneticPr fontId="2"/>
  </si>
  <si>
    <t>西森 久和（岡山大学）</t>
    <phoneticPr fontId="2"/>
  </si>
  <si>
    <t>萬 篤憲（国立病院機構 東京医療センター 放射線科）</t>
    <phoneticPr fontId="2"/>
  </si>
  <si>
    <t>21Y１４４７E</t>
    <phoneticPr fontId="2"/>
  </si>
  <si>
    <t>小線源治療　</t>
    <phoneticPr fontId="2"/>
  </si>
  <si>
    <t>若月　優（QST病院 治療診断部）</t>
    <phoneticPr fontId="2"/>
  </si>
  <si>
    <t>21Y１４４８E</t>
    <phoneticPr fontId="2"/>
  </si>
  <si>
    <t>2A-19放射線治療と薬物療法併用</t>
    <rPh sb="5" eb="10">
      <t>ホウシャセンチリョウ</t>
    </rPh>
    <rPh sb="11" eb="15">
      <t>ヤクブツリョウホウ</t>
    </rPh>
    <rPh sb="15" eb="17">
      <t>ヘイヨウ</t>
    </rPh>
    <phoneticPr fontId="2"/>
  </si>
  <si>
    <t>太田 陽介（兵庫県立がんセンター）</t>
    <phoneticPr fontId="2"/>
  </si>
  <si>
    <t>在宅医療と地域連携　退院支援</t>
    <phoneticPr fontId="2"/>
  </si>
  <si>
    <t>緩和医療分野</t>
    <phoneticPr fontId="2"/>
  </si>
  <si>
    <t>家族・遺族ケア</t>
    <phoneticPr fontId="2"/>
  </si>
  <si>
    <t>21Y１４４３E</t>
    <phoneticPr fontId="2"/>
  </si>
  <si>
    <t>専門科目</t>
    <phoneticPr fontId="2"/>
  </si>
  <si>
    <t>非表示</t>
    <rPh sb="0" eb="3">
      <t>ヒヒョウジ</t>
    </rPh>
    <phoneticPr fontId="2"/>
  </si>
  <si>
    <t>単位数</t>
    <rPh sb="0" eb="2">
      <t>タンイ</t>
    </rPh>
    <phoneticPr fontId="6"/>
  </si>
  <si>
    <t>アミュゼ柏　クリスタルホール</t>
    <rPh sb="4" eb="5">
      <t>カシワ</t>
    </rPh>
    <phoneticPr fontId="65"/>
  </si>
  <si>
    <t>浜田医療センター　2階　総合研修センター</t>
    <rPh sb="0" eb="2">
      <t>ハマダ</t>
    </rPh>
    <rPh sb="2" eb="4">
      <t>イリョウ</t>
    </rPh>
    <rPh sb="10" eb="11">
      <t>カイ</t>
    </rPh>
    <rPh sb="12" eb="14">
      <t>ソウゴウ</t>
    </rPh>
    <rPh sb="14" eb="16">
      <t>ケンシュウ</t>
    </rPh>
    <phoneticPr fontId="65"/>
  </si>
  <si>
    <t>一般社団法人東京都病院薬剤師会　</t>
    <rPh sb="0" eb="6">
      <t>イッパンシャダンホウジン</t>
    </rPh>
    <rPh sb="6" eb="9">
      <t>トウキョウト</t>
    </rPh>
    <rPh sb="9" eb="11">
      <t>ビョウイン</t>
    </rPh>
    <rPh sb="11" eb="14">
      <t>ヤクザイシ</t>
    </rPh>
    <rPh sb="14" eb="15">
      <t>カイ</t>
    </rPh>
    <phoneticPr fontId="65"/>
  </si>
  <si>
    <t>鹿児島市医師会病院　別館6階ホール</t>
    <rPh sb="0" eb="4">
      <t>カゴシマシ</t>
    </rPh>
    <rPh sb="4" eb="7">
      <t>イシカイ</t>
    </rPh>
    <rPh sb="7" eb="9">
      <t>ビョウイン</t>
    </rPh>
    <rPh sb="10" eb="12">
      <t>ベッカン</t>
    </rPh>
    <rPh sb="13" eb="14">
      <t>カイ</t>
    </rPh>
    <phoneticPr fontId="65"/>
  </si>
  <si>
    <t>地域がん医療連携の推進を担う薬剤師養成コース　がん薬物療法研究討論会</t>
    <rPh sb="0" eb="2">
      <t>チイキ</t>
    </rPh>
    <rPh sb="4" eb="6">
      <t>イリョウ</t>
    </rPh>
    <rPh sb="6" eb="8">
      <t>レンケイ</t>
    </rPh>
    <rPh sb="9" eb="11">
      <t>スイシン</t>
    </rPh>
    <rPh sb="12" eb="13">
      <t>ニナ</t>
    </rPh>
    <rPh sb="14" eb="17">
      <t>ヤクザイシ</t>
    </rPh>
    <rPh sb="17" eb="19">
      <t>ヨウセイ</t>
    </rPh>
    <rPh sb="25" eb="27">
      <t>ヤクブツ</t>
    </rPh>
    <rPh sb="27" eb="29">
      <t>リョウホウ</t>
    </rPh>
    <rPh sb="29" eb="31">
      <t>ケンキュウ</t>
    </rPh>
    <rPh sb="31" eb="33">
      <t>トウロン</t>
    </rPh>
    <rPh sb="33" eb="34">
      <t>カイ</t>
    </rPh>
    <phoneticPr fontId="65"/>
  </si>
  <si>
    <t>ANAクラウンプラザホテル札幌</t>
    <rPh sb="13" eb="15">
      <t>サッポロ</t>
    </rPh>
    <phoneticPr fontId="65"/>
  </si>
  <si>
    <t>北海道医療大学札幌サテライトキャンパス</t>
    <rPh sb="0" eb="3">
      <t>ホッカイドウ</t>
    </rPh>
    <rPh sb="3" eb="5">
      <t>イリョウ</t>
    </rPh>
    <rPh sb="5" eb="7">
      <t>ダイガク</t>
    </rPh>
    <rPh sb="7" eb="9">
      <t>サッポロ</t>
    </rPh>
    <phoneticPr fontId="65"/>
  </si>
  <si>
    <t>がん化学療法地域連携セミナー</t>
    <rPh sb="2" eb="4">
      <t>カガク</t>
    </rPh>
    <rPh sb="4" eb="6">
      <t>リョウホウ</t>
    </rPh>
    <rPh sb="6" eb="8">
      <t>チイキ</t>
    </rPh>
    <rPh sb="8" eb="10">
      <t>レンケイ</t>
    </rPh>
    <phoneticPr fontId="65"/>
  </si>
  <si>
    <t>TKP小倉駅前ビジネスセンター9階　第一会議室</t>
    <rPh sb="3" eb="5">
      <t>コクラ</t>
    </rPh>
    <rPh sb="5" eb="7">
      <t>エキマエ</t>
    </rPh>
    <rPh sb="16" eb="17">
      <t>カイ</t>
    </rPh>
    <rPh sb="18" eb="20">
      <t>ダイイチ</t>
    </rPh>
    <rPh sb="20" eb="23">
      <t>カイギシツ</t>
    </rPh>
    <phoneticPr fontId="65"/>
  </si>
  <si>
    <t>愛知医科大学病院　緩和ケアセンター</t>
    <rPh sb="0" eb="2">
      <t>アイチ</t>
    </rPh>
    <rPh sb="2" eb="4">
      <t>イカ</t>
    </rPh>
    <rPh sb="4" eb="6">
      <t>ダイガク</t>
    </rPh>
    <rPh sb="6" eb="8">
      <t>ビョウイン</t>
    </rPh>
    <rPh sb="9" eb="11">
      <t>カンワ</t>
    </rPh>
    <phoneticPr fontId="65"/>
  </si>
  <si>
    <t>大阪赤十字病院　看護学校1階　合同教室</t>
    <rPh sb="0" eb="2">
      <t>オオサカ</t>
    </rPh>
    <rPh sb="2" eb="5">
      <t>セキジュウジ</t>
    </rPh>
    <rPh sb="5" eb="7">
      <t>ビョウイン</t>
    </rPh>
    <rPh sb="8" eb="10">
      <t>カンゴ</t>
    </rPh>
    <rPh sb="10" eb="12">
      <t>ガッコウ</t>
    </rPh>
    <rPh sb="13" eb="14">
      <t>カイ</t>
    </rPh>
    <rPh sb="15" eb="17">
      <t>ゴウドウ</t>
    </rPh>
    <rPh sb="17" eb="19">
      <t>キョウシツ</t>
    </rPh>
    <phoneticPr fontId="65"/>
  </si>
  <si>
    <t>福岡オンコロジー病診薬連携研究会</t>
    <rPh sb="0" eb="2">
      <t>フクオカ</t>
    </rPh>
    <rPh sb="8" eb="10">
      <t>ビョウシン</t>
    </rPh>
    <rPh sb="10" eb="11">
      <t>ヤク</t>
    </rPh>
    <rPh sb="11" eb="13">
      <t>レンケイ</t>
    </rPh>
    <rPh sb="13" eb="16">
      <t>ケンキュウカイ</t>
    </rPh>
    <phoneticPr fontId="65"/>
  </si>
  <si>
    <t>愛媛県薬剤師会館3階　大会議室</t>
    <rPh sb="0" eb="3">
      <t>エヒメケン</t>
    </rPh>
    <rPh sb="3" eb="6">
      <t>ヤクザイシ</t>
    </rPh>
    <rPh sb="6" eb="8">
      <t>カイカン</t>
    </rPh>
    <rPh sb="9" eb="10">
      <t>カイ</t>
    </rPh>
    <rPh sb="11" eb="15">
      <t>ダイカイギシツ</t>
    </rPh>
    <phoneticPr fontId="65"/>
  </si>
  <si>
    <t>神奈川県病院薬剤師会</t>
    <rPh sb="0" eb="4">
      <t>カナガワケン</t>
    </rPh>
    <rPh sb="4" eb="6">
      <t>ビョウイン</t>
    </rPh>
    <rPh sb="6" eb="9">
      <t>ヤクザイシ</t>
    </rPh>
    <rPh sb="9" eb="10">
      <t>カイ</t>
    </rPh>
    <phoneticPr fontId="65"/>
  </si>
  <si>
    <t>神奈川県立がんセンター管理・研究棟5階講堂</t>
    <rPh sb="0" eb="5">
      <t>カナガワケンリツ</t>
    </rPh>
    <rPh sb="11" eb="13">
      <t>カンリ</t>
    </rPh>
    <rPh sb="14" eb="16">
      <t>ケンキュウ</t>
    </rPh>
    <rPh sb="16" eb="17">
      <t>トウ</t>
    </rPh>
    <rPh sb="18" eb="19">
      <t>カイ</t>
    </rPh>
    <rPh sb="19" eb="21">
      <t>コウドウ</t>
    </rPh>
    <phoneticPr fontId="65"/>
  </si>
  <si>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65"/>
  </si>
  <si>
    <t>NPO法人東北臨床腫瘍研究会</t>
    <rPh sb="7" eb="9">
      <t>リンショウ</t>
    </rPh>
    <rPh sb="9" eb="11">
      <t>シュヨウ</t>
    </rPh>
    <rPh sb="11" eb="14">
      <t>ケンキュウカイ</t>
    </rPh>
    <phoneticPr fontId="65"/>
  </si>
  <si>
    <t>製鉄記念室蘭病院　がん診療センター3階大講堂</t>
    <rPh sb="0" eb="2">
      <t>セイテツ</t>
    </rPh>
    <rPh sb="2" eb="4">
      <t>キネン</t>
    </rPh>
    <rPh sb="4" eb="6">
      <t>ムロラン</t>
    </rPh>
    <rPh sb="6" eb="8">
      <t>ビョウイン</t>
    </rPh>
    <rPh sb="11" eb="13">
      <t>シンリョウ</t>
    </rPh>
    <rPh sb="18" eb="19">
      <t>カイ</t>
    </rPh>
    <rPh sb="19" eb="22">
      <t>ダイコウドウ</t>
    </rPh>
    <phoneticPr fontId="65"/>
  </si>
  <si>
    <t>愛知医科大学病院　大学本館302</t>
    <rPh sb="0" eb="2">
      <t>アイチ</t>
    </rPh>
    <rPh sb="2" eb="4">
      <t>イカ</t>
    </rPh>
    <rPh sb="4" eb="6">
      <t>ダイガク</t>
    </rPh>
    <rPh sb="6" eb="8">
      <t>ビョウイン</t>
    </rPh>
    <rPh sb="9" eb="11">
      <t>ダイガク</t>
    </rPh>
    <rPh sb="11" eb="13">
      <t>ホンカン</t>
    </rPh>
    <phoneticPr fontId="65"/>
  </si>
  <si>
    <t>板橋中央総合病院</t>
    <rPh sb="0" eb="2">
      <t>イタバシ</t>
    </rPh>
    <rPh sb="2" eb="4">
      <t>チュウオウ</t>
    </rPh>
    <rPh sb="4" eb="6">
      <t>ソウゴウ</t>
    </rPh>
    <rPh sb="6" eb="8">
      <t>ビョウイン</t>
    </rPh>
    <phoneticPr fontId="65"/>
  </si>
  <si>
    <t>月例会（学習会）</t>
    <rPh sb="0" eb="2">
      <t>ゲツレイ</t>
    </rPh>
    <rPh sb="2" eb="3">
      <t>カイ</t>
    </rPh>
    <rPh sb="4" eb="6">
      <t>ガクシュウ</t>
    </rPh>
    <rPh sb="6" eb="7">
      <t>カイ</t>
    </rPh>
    <phoneticPr fontId="65"/>
  </si>
  <si>
    <t>慶應義塾大学　芝共立キャンパス　</t>
    <rPh sb="7" eb="8">
      <t>シバ</t>
    </rPh>
    <rPh sb="8" eb="10">
      <t>キョウリツ</t>
    </rPh>
    <phoneticPr fontId="65"/>
  </si>
  <si>
    <t>広島県病院薬剤師会</t>
    <rPh sb="0" eb="3">
      <t>ヒロシマケン</t>
    </rPh>
    <rPh sb="3" eb="5">
      <t>ビョウイン</t>
    </rPh>
    <rPh sb="5" eb="8">
      <t>ヤクザイシ</t>
    </rPh>
    <rPh sb="8" eb="9">
      <t>カイ</t>
    </rPh>
    <phoneticPr fontId="65"/>
  </si>
  <si>
    <t>広島県病院薬剤師会東支部研修会　第4回がんセミナー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5"/>
  </si>
  <si>
    <t>広島県民文化センターふくやま　地下1階</t>
    <rPh sb="0" eb="2">
      <t>ヒロシマ</t>
    </rPh>
    <rPh sb="2" eb="4">
      <t>ケンミン</t>
    </rPh>
    <rPh sb="4" eb="6">
      <t>ブンカ</t>
    </rPh>
    <rPh sb="15" eb="17">
      <t>チカ</t>
    </rPh>
    <rPh sb="18" eb="19">
      <t>カイ</t>
    </rPh>
    <phoneticPr fontId="65"/>
  </si>
  <si>
    <t>北海道病院薬剤師会・室蘭病院薬剤師会・日本イーライリリー株式会社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ニホン</t>
    </rPh>
    <rPh sb="28" eb="32">
      <t>カブシキガイシャ</t>
    </rPh>
    <phoneticPr fontId="65"/>
  </si>
  <si>
    <t>群馬中毛がん連携研究会</t>
    <rPh sb="0" eb="2">
      <t>グンマ</t>
    </rPh>
    <rPh sb="2" eb="3">
      <t>ナカ</t>
    </rPh>
    <rPh sb="3" eb="4">
      <t>ケ</t>
    </rPh>
    <rPh sb="6" eb="8">
      <t>レンケイ</t>
    </rPh>
    <rPh sb="8" eb="11">
      <t>ケンキュウカイ</t>
    </rPh>
    <phoneticPr fontId="65"/>
  </si>
  <si>
    <t>都久志会館</t>
    <rPh sb="0" eb="1">
      <t>ミヤコ</t>
    </rPh>
    <rPh sb="1" eb="2">
      <t>ヒサ</t>
    </rPh>
    <rPh sb="2" eb="3">
      <t>ココロザシ</t>
    </rPh>
    <rPh sb="3" eb="5">
      <t>カイカン</t>
    </rPh>
    <phoneticPr fontId="65"/>
  </si>
  <si>
    <t>国立がん研究センター中央病院　第2会議室</t>
    <rPh sb="0" eb="2">
      <t>コクリツ</t>
    </rPh>
    <rPh sb="4" eb="6">
      <t>ケンキュウ</t>
    </rPh>
    <rPh sb="10" eb="12">
      <t>チュウオウ</t>
    </rPh>
    <rPh sb="12" eb="14">
      <t>ビョウイン</t>
    </rPh>
    <rPh sb="15" eb="16">
      <t>ダイ</t>
    </rPh>
    <rPh sb="17" eb="20">
      <t>カイギシツ</t>
    </rPh>
    <phoneticPr fontId="65"/>
  </si>
  <si>
    <t>国立がん研究センター中央病院　第1会議室</t>
    <rPh sb="0" eb="2">
      <t>コクリツ</t>
    </rPh>
    <rPh sb="4" eb="6">
      <t>ケンキュウ</t>
    </rPh>
    <rPh sb="10" eb="12">
      <t>チュウオウ</t>
    </rPh>
    <rPh sb="12" eb="14">
      <t>ビョウイン</t>
    </rPh>
    <rPh sb="15" eb="16">
      <t>ダイ</t>
    </rPh>
    <rPh sb="17" eb="20">
      <t>カイギシツ</t>
    </rPh>
    <phoneticPr fontId="65"/>
  </si>
  <si>
    <t>国立がん研究センター東病院</t>
    <rPh sb="10" eb="11">
      <t>ヒガシ</t>
    </rPh>
    <phoneticPr fontId="65"/>
  </si>
  <si>
    <t>国立がん研究センター東病院会議室　セミナールーム3</t>
    <rPh sb="10" eb="11">
      <t>ヒガシ</t>
    </rPh>
    <rPh sb="11" eb="13">
      <t>ビョウイン</t>
    </rPh>
    <rPh sb="13" eb="16">
      <t>カイギシツ</t>
    </rPh>
    <phoneticPr fontId="65"/>
  </si>
  <si>
    <t>愛知医科大学　大学本館302教室</t>
    <rPh sb="0" eb="2">
      <t>アイチ</t>
    </rPh>
    <rPh sb="2" eb="4">
      <t>イカ</t>
    </rPh>
    <rPh sb="4" eb="6">
      <t>ダイガク</t>
    </rPh>
    <rPh sb="7" eb="9">
      <t>ダイガク</t>
    </rPh>
    <rPh sb="9" eb="11">
      <t>ホンカン</t>
    </rPh>
    <rPh sb="14" eb="16">
      <t>キョウシツ</t>
    </rPh>
    <phoneticPr fontId="65"/>
  </si>
  <si>
    <t>佐賀県病院薬剤師会</t>
    <rPh sb="0" eb="3">
      <t>サガケン</t>
    </rPh>
    <rPh sb="3" eb="5">
      <t>ビョウイン</t>
    </rPh>
    <rPh sb="5" eb="8">
      <t>ヤクザイシ</t>
    </rPh>
    <rPh sb="8" eb="9">
      <t>カイ</t>
    </rPh>
    <phoneticPr fontId="65"/>
  </si>
  <si>
    <t>佐賀大学医学部附属病院　臨床小講堂</t>
    <rPh sb="0" eb="2">
      <t>サガ</t>
    </rPh>
    <rPh sb="2" eb="4">
      <t>ダイガク</t>
    </rPh>
    <rPh sb="4" eb="6">
      <t>イガク</t>
    </rPh>
    <rPh sb="6" eb="7">
      <t>ブ</t>
    </rPh>
    <rPh sb="7" eb="9">
      <t>フゾク</t>
    </rPh>
    <rPh sb="9" eb="11">
      <t>ビョウイン</t>
    </rPh>
    <rPh sb="12" eb="14">
      <t>リンショウ</t>
    </rPh>
    <rPh sb="14" eb="17">
      <t>ショウコウドウ</t>
    </rPh>
    <phoneticPr fontId="65"/>
  </si>
  <si>
    <t>日本薬科大学</t>
    <rPh sb="0" eb="2">
      <t>ニホン</t>
    </rPh>
    <rPh sb="2" eb="4">
      <t>ヤッカ</t>
    </rPh>
    <rPh sb="4" eb="6">
      <t>ダイガク</t>
    </rPh>
    <phoneticPr fontId="65"/>
  </si>
  <si>
    <t>岩手県病院薬剤師会</t>
    <rPh sb="0" eb="3">
      <t>イワテケン</t>
    </rPh>
    <rPh sb="3" eb="5">
      <t>ビョウイン</t>
    </rPh>
    <rPh sb="5" eb="8">
      <t>ヤクザイシ</t>
    </rPh>
    <rPh sb="8" eb="9">
      <t>カイ</t>
    </rPh>
    <phoneticPr fontId="65"/>
  </si>
  <si>
    <t>宮城県病院薬剤師会・日本イーライリリー株式会社</t>
    <rPh sb="0" eb="3">
      <t>ミヤギケン</t>
    </rPh>
    <rPh sb="3" eb="5">
      <t>ビョウイン</t>
    </rPh>
    <rPh sb="5" eb="8">
      <t>ヤクザイシ</t>
    </rPh>
    <rPh sb="8" eb="9">
      <t>カイ</t>
    </rPh>
    <rPh sb="10" eb="12">
      <t>ニホン</t>
    </rPh>
    <rPh sb="19" eb="23">
      <t>カブシキガイシャ</t>
    </rPh>
    <phoneticPr fontId="65"/>
  </si>
  <si>
    <t>公益社団法人福岡県薬剤師会</t>
    <rPh sb="0" eb="2">
      <t>コウエキ</t>
    </rPh>
    <rPh sb="2" eb="4">
      <t>シャダン</t>
    </rPh>
    <rPh sb="4" eb="6">
      <t>ホウジン</t>
    </rPh>
    <rPh sb="6" eb="9">
      <t>フクオカケン</t>
    </rPh>
    <rPh sb="9" eb="12">
      <t>ヤクザイシ</t>
    </rPh>
    <rPh sb="12" eb="13">
      <t>カイ</t>
    </rPh>
    <phoneticPr fontId="65"/>
  </si>
  <si>
    <t>グランドプリンスホテル広島</t>
    <rPh sb="11" eb="13">
      <t>ヒロシマ</t>
    </rPh>
    <phoneticPr fontId="65"/>
  </si>
  <si>
    <t>京都大学「多様な新ニーズに対応する「がん専門医療人材（がんプロフェッショナル）養成プラン」」高度がん医療を先導する医療人養成薬剤師インテンシブコース</t>
    <rPh sb="0" eb="2">
      <t>キョウト</t>
    </rPh>
    <rPh sb="2" eb="4">
      <t>ダイガク</t>
    </rPh>
    <rPh sb="5" eb="7">
      <t>タヨウ</t>
    </rPh>
    <rPh sb="8" eb="9">
      <t>シン</t>
    </rPh>
    <rPh sb="13" eb="15">
      <t>タイオウ</t>
    </rPh>
    <rPh sb="20" eb="22">
      <t>センモン</t>
    </rPh>
    <rPh sb="22" eb="24">
      <t>イリョウ</t>
    </rPh>
    <rPh sb="24" eb="26">
      <t>ジンザイ</t>
    </rPh>
    <rPh sb="39" eb="41">
      <t>ヨウセイ</t>
    </rPh>
    <rPh sb="46" eb="48">
      <t>コウド</t>
    </rPh>
    <rPh sb="50" eb="52">
      <t>イリョウ</t>
    </rPh>
    <rPh sb="53" eb="55">
      <t>センドウ</t>
    </rPh>
    <rPh sb="57" eb="59">
      <t>イリョウ</t>
    </rPh>
    <rPh sb="59" eb="60">
      <t>ジン</t>
    </rPh>
    <rPh sb="60" eb="62">
      <t>ヨウセイ</t>
    </rPh>
    <rPh sb="62" eb="65">
      <t>ヤクザイシ</t>
    </rPh>
    <phoneticPr fontId="65"/>
  </si>
  <si>
    <t>第2回地域がん医療における病院・薬局・在宅の連携強化・推進に取り組む薬剤師養成コース</t>
    <rPh sb="0" eb="1">
      <t>ダイ</t>
    </rPh>
    <rPh sb="2" eb="3">
      <t>カイ</t>
    </rPh>
    <rPh sb="3" eb="5">
      <t>チイキ</t>
    </rPh>
    <rPh sb="7" eb="9">
      <t>イリョウ</t>
    </rPh>
    <rPh sb="13" eb="15">
      <t>ビョウイン</t>
    </rPh>
    <rPh sb="16" eb="18">
      <t>ヤッキョク</t>
    </rPh>
    <rPh sb="19" eb="21">
      <t>ザイタク</t>
    </rPh>
    <rPh sb="22" eb="24">
      <t>レンケイ</t>
    </rPh>
    <rPh sb="24" eb="26">
      <t>キョウカ</t>
    </rPh>
    <rPh sb="27" eb="29">
      <t>スイシン</t>
    </rPh>
    <rPh sb="30" eb="31">
      <t>ト</t>
    </rPh>
    <rPh sb="32" eb="33">
      <t>ク</t>
    </rPh>
    <rPh sb="34" eb="37">
      <t>ヤクザイシ</t>
    </rPh>
    <rPh sb="37" eb="39">
      <t>ヨウセイ</t>
    </rPh>
    <phoneticPr fontId="65"/>
  </si>
  <si>
    <t>京都大学薬学部記念講堂</t>
    <rPh sb="0" eb="2">
      <t>キョウト</t>
    </rPh>
    <rPh sb="2" eb="4">
      <t>ダイガク</t>
    </rPh>
    <rPh sb="4" eb="7">
      <t>ヤクガクブ</t>
    </rPh>
    <rPh sb="7" eb="9">
      <t>キネン</t>
    </rPh>
    <rPh sb="9" eb="11">
      <t>コウドウ</t>
    </rPh>
    <phoneticPr fontId="65"/>
  </si>
  <si>
    <t>昭和大学旗の台キャンパス薬学棟16号館</t>
    <rPh sb="0" eb="2">
      <t>ショウワ</t>
    </rPh>
    <rPh sb="2" eb="4">
      <t>ダイガク</t>
    </rPh>
    <rPh sb="4" eb="5">
      <t>ハタ</t>
    </rPh>
    <rPh sb="6" eb="7">
      <t>ダイ</t>
    </rPh>
    <rPh sb="12" eb="14">
      <t>ヤクガク</t>
    </rPh>
    <rPh sb="14" eb="15">
      <t>トウ</t>
    </rPh>
    <rPh sb="17" eb="19">
      <t>ゴウカン</t>
    </rPh>
    <phoneticPr fontId="65"/>
  </si>
  <si>
    <t>2019/1/25～27</t>
    <phoneticPr fontId="2"/>
  </si>
  <si>
    <t>3日間全日参加で</t>
  </si>
  <si>
    <t>平成30年度大阪府におけるがん化学療法に関わる薬剤師の地域リーダー養成研修会</t>
    <rPh sb="0" eb="2">
      <t>ヘイセイ</t>
    </rPh>
    <rPh sb="4" eb="5">
      <t>ネン</t>
    </rPh>
    <rPh sb="5" eb="6">
      <t>ド</t>
    </rPh>
    <rPh sb="6" eb="9">
      <t>オオサカフ</t>
    </rPh>
    <rPh sb="15" eb="17">
      <t>カガク</t>
    </rPh>
    <rPh sb="17" eb="19">
      <t>リョウホウ</t>
    </rPh>
    <rPh sb="20" eb="21">
      <t>カカ</t>
    </rPh>
    <rPh sb="23" eb="26">
      <t>ヤクザイシ</t>
    </rPh>
    <rPh sb="27" eb="29">
      <t>チイキ</t>
    </rPh>
    <rPh sb="33" eb="35">
      <t>ヨウセイ</t>
    </rPh>
    <rPh sb="35" eb="38">
      <t>ケンシュウカイ</t>
    </rPh>
    <phoneticPr fontId="65"/>
  </si>
  <si>
    <t>大阪国際がんセンター　6階　大会議室</t>
    <rPh sb="0" eb="2">
      <t>オオサカ</t>
    </rPh>
    <rPh sb="2" eb="4">
      <t>コクサイ</t>
    </rPh>
    <rPh sb="12" eb="13">
      <t>カイ</t>
    </rPh>
    <rPh sb="14" eb="18">
      <t>ダイカイギシツ</t>
    </rPh>
    <phoneticPr fontId="65"/>
  </si>
  <si>
    <t>NPO法人愛知キャンサーネットワーク</t>
    <rPh sb="4" eb="5">
      <t>ジン</t>
    </rPh>
    <rPh sb="5" eb="7">
      <t>アイチ</t>
    </rPh>
    <phoneticPr fontId="65"/>
  </si>
  <si>
    <t>第7回痛みについての勉強会</t>
    <rPh sb="0" eb="1">
      <t>ダイ</t>
    </rPh>
    <rPh sb="2" eb="3">
      <t>カイ</t>
    </rPh>
    <rPh sb="3" eb="4">
      <t>イタ</t>
    </rPh>
    <rPh sb="10" eb="13">
      <t>ベンキョウカイ</t>
    </rPh>
    <phoneticPr fontId="65"/>
  </si>
  <si>
    <t>安保ホール</t>
    <rPh sb="0" eb="2">
      <t>アンポ</t>
    </rPh>
    <phoneticPr fontId="65"/>
  </si>
  <si>
    <t>一般社団法人薬局共創未来人財育成機構</t>
    <rPh sb="0" eb="2">
      <t>イッパン</t>
    </rPh>
    <rPh sb="2" eb="4">
      <t>シャダン</t>
    </rPh>
    <rPh sb="4" eb="6">
      <t>ホウジン</t>
    </rPh>
    <rPh sb="6" eb="8">
      <t>ヤッキョク</t>
    </rPh>
    <rPh sb="8" eb="10">
      <t>キョウソウ</t>
    </rPh>
    <rPh sb="10" eb="12">
      <t>ミライ</t>
    </rPh>
    <rPh sb="12" eb="14">
      <t>ジンザイ</t>
    </rPh>
    <rPh sb="14" eb="16">
      <t>イクセイ</t>
    </rPh>
    <rPh sb="16" eb="18">
      <t>キコウ</t>
    </rPh>
    <phoneticPr fontId="65"/>
  </si>
  <si>
    <t>平成30年度第4回定例セミナー「大腸がん」</t>
    <rPh sb="0" eb="2">
      <t>ヘイセイ</t>
    </rPh>
    <rPh sb="4" eb="6">
      <t>ネンド</t>
    </rPh>
    <rPh sb="6" eb="7">
      <t>ダイ</t>
    </rPh>
    <rPh sb="8" eb="9">
      <t>カイ</t>
    </rPh>
    <rPh sb="9" eb="11">
      <t>テイレイ</t>
    </rPh>
    <rPh sb="16" eb="18">
      <t>ダイチョウ</t>
    </rPh>
    <phoneticPr fontId="65"/>
  </si>
  <si>
    <t>グラントウキョウサウスタワー10階</t>
    <rPh sb="16" eb="17">
      <t>カイ</t>
    </rPh>
    <phoneticPr fontId="65"/>
  </si>
  <si>
    <t>がん診療連携拠点病院の調剤薬局薬剤師研修会</t>
    <rPh sb="2" eb="4">
      <t>シンリョウ</t>
    </rPh>
    <rPh sb="4" eb="6">
      <t>レンケイ</t>
    </rPh>
    <rPh sb="6" eb="8">
      <t>キョテン</t>
    </rPh>
    <rPh sb="8" eb="10">
      <t>ビョウイン</t>
    </rPh>
    <rPh sb="11" eb="13">
      <t>チョウザイ</t>
    </rPh>
    <rPh sb="13" eb="15">
      <t>ヤッキョク</t>
    </rPh>
    <rPh sb="15" eb="18">
      <t>ヤクザイシ</t>
    </rPh>
    <rPh sb="18" eb="20">
      <t>ケンシュウ</t>
    </rPh>
    <rPh sb="20" eb="21">
      <t>カイ</t>
    </rPh>
    <phoneticPr fontId="65"/>
  </si>
  <si>
    <t>九州大学病院　がんセンター</t>
    <rPh sb="0" eb="2">
      <t>キュウシュウ</t>
    </rPh>
    <rPh sb="2" eb="4">
      <t>ダイガク</t>
    </rPh>
    <rPh sb="4" eb="6">
      <t>ビョウイン</t>
    </rPh>
    <phoneticPr fontId="65"/>
  </si>
  <si>
    <t>平成30年度　九州大学病院　がん化学療法病診薬連携セミナー</t>
    <rPh sb="23" eb="25">
      <t>レンケイ</t>
    </rPh>
    <phoneticPr fontId="65"/>
  </si>
  <si>
    <t>九州大学　百年講堂中ホール</t>
    <rPh sb="0" eb="2">
      <t>キュウシュウ</t>
    </rPh>
    <rPh sb="2" eb="4">
      <t>ダイガク</t>
    </rPh>
    <rPh sb="5" eb="7">
      <t>ヒャクネン</t>
    </rPh>
    <rPh sb="7" eb="9">
      <t>コウドウ</t>
    </rPh>
    <rPh sb="9" eb="10">
      <t>ナカ</t>
    </rPh>
    <phoneticPr fontId="65"/>
  </si>
  <si>
    <t>北海道病院薬剤師会・室蘭病院薬剤師会・持田製薬株式会社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モチダ</t>
    </rPh>
    <rPh sb="21" eb="23">
      <t>セイヤク</t>
    </rPh>
    <rPh sb="23" eb="27">
      <t>カブシキガイシャ</t>
    </rPh>
    <phoneticPr fontId="65"/>
  </si>
  <si>
    <t>平成30年度　第4回室蘭がんセミナー</t>
    <rPh sb="4" eb="6">
      <t>ネンド</t>
    </rPh>
    <rPh sb="7" eb="8">
      <t>ダイ</t>
    </rPh>
    <rPh sb="9" eb="10">
      <t>カイ</t>
    </rPh>
    <rPh sb="10" eb="12">
      <t>ムロラン</t>
    </rPh>
    <phoneticPr fontId="65"/>
  </si>
  <si>
    <t>国立がん研究センター中央病院　薬剤部講義研修
平成30年度　がん専門薬剤師研修事業　
「大腸癌」（外科治療）</t>
    <rPh sb="0" eb="2">
      <t>コクリツ</t>
    </rPh>
    <rPh sb="4" eb="6">
      <t>ケンキュウ</t>
    </rPh>
    <rPh sb="10" eb="12">
      <t>チュウオウ</t>
    </rPh>
    <rPh sb="12" eb="14">
      <t>ビョウイン</t>
    </rPh>
    <rPh sb="15" eb="17">
      <t>ヤクザイ</t>
    </rPh>
    <rPh sb="17" eb="18">
      <t>ブ</t>
    </rPh>
    <rPh sb="18" eb="20">
      <t>コウギ</t>
    </rPh>
    <rPh sb="20" eb="22">
      <t>ケンシュウ</t>
    </rPh>
    <rPh sb="23" eb="25">
      <t>ヘイセイ</t>
    </rPh>
    <rPh sb="27" eb="29">
      <t>ネンド</t>
    </rPh>
    <rPh sb="32" eb="34">
      <t>センモン</t>
    </rPh>
    <rPh sb="34" eb="37">
      <t>ヤクザイシ</t>
    </rPh>
    <rPh sb="37" eb="39">
      <t>ケンシュウ</t>
    </rPh>
    <rPh sb="39" eb="41">
      <t>ジギョウ</t>
    </rPh>
    <rPh sb="44" eb="46">
      <t>ダイチョウ</t>
    </rPh>
    <rPh sb="46" eb="47">
      <t>ガン</t>
    </rPh>
    <rPh sb="49" eb="51">
      <t>ゲカ</t>
    </rPh>
    <rPh sb="51" eb="53">
      <t>チリョウ</t>
    </rPh>
    <phoneticPr fontId="65"/>
  </si>
  <si>
    <t>国立がん研究センター中央病院　薬剤部講義研修
平成30年度　がん専門薬剤師研修事業　
「放射線治療」（IVR)</t>
    <rPh sb="44" eb="47">
      <t>ホウシャセン</t>
    </rPh>
    <rPh sb="47" eb="49">
      <t>チリョウ</t>
    </rPh>
    <phoneticPr fontId="65"/>
  </si>
  <si>
    <t>国立がん研究センター中央病院　薬剤部講義研修
平成30年度　がん専門薬剤師研修事業　
「肝・胆・膵癌」（化学療法）</t>
    <rPh sb="44" eb="45">
      <t>カン</t>
    </rPh>
    <rPh sb="46" eb="47">
      <t>タン</t>
    </rPh>
    <rPh sb="48" eb="49">
      <t>スイ</t>
    </rPh>
    <rPh sb="49" eb="50">
      <t>ガン</t>
    </rPh>
    <rPh sb="52" eb="54">
      <t>カガク</t>
    </rPh>
    <rPh sb="54" eb="56">
      <t>リョウホウ</t>
    </rPh>
    <phoneticPr fontId="65"/>
  </si>
  <si>
    <t>国立がん研究センター中央病院　薬剤部講義研修
平成30年度　がん専門薬剤師研修事業　
「造血器腫瘍」（悪性リンパ腫）</t>
    <rPh sb="44" eb="47">
      <t>ゾウケツキ</t>
    </rPh>
    <rPh sb="47" eb="49">
      <t>シュヨウ</t>
    </rPh>
    <rPh sb="51" eb="53">
      <t>アクセイ</t>
    </rPh>
    <rPh sb="56" eb="57">
      <t>シュ</t>
    </rPh>
    <phoneticPr fontId="65"/>
  </si>
  <si>
    <t>国立がん研究センター中央病院　薬剤部講義研修
平成30年度　がん専門薬剤師研修事業　
「生物統計の基礎」</t>
    <rPh sb="44" eb="46">
      <t>セイブツ</t>
    </rPh>
    <rPh sb="46" eb="48">
      <t>トウケイ</t>
    </rPh>
    <rPh sb="49" eb="51">
      <t>キソ</t>
    </rPh>
    <phoneticPr fontId="65"/>
  </si>
  <si>
    <t>国立がん研究センター中央病院　薬剤部講義研修
平成30年度　がん専門薬剤師研修事業　
「がん薬物療法の実践②処方提案の実症例」（皮膚・HFS)</t>
    <rPh sb="46" eb="48">
      <t>ヤクブツ</t>
    </rPh>
    <rPh sb="48" eb="50">
      <t>リョウホウ</t>
    </rPh>
    <rPh sb="51" eb="53">
      <t>ジッセン</t>
    </rPh>
    <rPh sb="54" eb="56">
      <t>ショホウ</t>
    </rPh>
    <rPh sb="56" eb="58">
      <t>テイアン</t>
    </rPh>
    <rPh sb="59" eb="60">
      <t>ジツ</t>
    </rPh>
    <rPh sb="60" eb="62">
      <t>ショウレイ</t>
    </rPh>
    <rPh sb="64" eb="66">
      <t>ヒフ</t>
    </rPh>
    <phoneticPr fontId="65"/>
  </si>
  <si>
    <t>国立がん研究センター中央病院　薬剤部講義研修
平成30年度　がん専門薬剤師研修事業　
「骨腫瘍」</t>
    <rPh sb="44" eb="45">
      <t>ホネ</t>
    </rPh>
    <rPh sb="45" eb="47">
      <t>シュヨウ</t>
    </rPh>
    <phoneticPr fontId="65"/>
  </si>
  <si>
    <t>国立がん研究センター中央病院　薬剤部講義研修
平成30年度　がん専門薬剤師研修事業　
「婦人科癌」（化学療法）</t>
    <rPh sb="44" eb="47">
      <t>フジンカ</t>
    </rPh>
    <rPh sb="47" eb="48">
      <t>ガン</t>
    </rPh>
    <rPh sb="50" eb="52">
      <t>カガク</t>
    </rPh>
    <rPh sb="52" eb="54">
      <t>リョウホウ</t>
    </rPh>
    <phoneticPr fontId="65"/>
  </si>
  <si>
    <t>国立がん研究センター中央病院　薬剤部講義研修
平成30年度　がん専門薬剤師研修事業　
「精神腫瘍」</t>
    <rPh sb="44" eb="46">
      <t>セイシン</t>
    </rPh>
    <rPh sb="46" eb="48">
      <t>シュヨウ</t>
    </rPh>
    <phoneticPr fontId="65"/>
  </si>
  <si>
    <t>国立がん研究センター中央病院　薬剤部講義研修
平成30年度　がん専門薬剤師研修事業　
「食道癌」（外科治療）</t>
    <rPh sb="44" eb="46">
      <t>ショクドウ</t>
    </rPh>
    <rPh sb="46" eb="47">
      <t>ガン</t>
    </rPh>
    <rPh sb="49" eb="51">
      <t>ゲカ</t>
    </rPh>
    <rPh sb="51" eb="53">
      <t>チリョウ</t>
    </rPh>
    <phoneticPr fontId="65"/>
  </si>
  <si>
    <t>国立がん研究センター中央病院　薬剤部講義研修
平成30年度　がん専門薬剤師研修事業　
「Pharmacogenomics研究最前線」</t>
    <rPh sb="60" eb="62">
      <t>ケンキュウ</t>
    </rPh>
    <rPh sb="62" eb="65">
      <t>サイゼンセン</t>
    </rPh>
    <phoneticPr fontId="65"/>
  </si>
  <si>
    <t>国立がん研究センター中央病院　薬剤部講義研修
平成30年度　がん専門薬剤師研修事業　
「肺癌」（外科治療）</t>
    <rPh sb="44" eb="46">
      <t>ハイガン</t>
    </rPh>
    <rPh sb="48" eb="50">
      <t>ゲカ</t>
    </rPh>
    <rPh sb="50" eb="52">
      <t>チリョウ</t>
    </rPh>
    <phoneticPr fontId="65"/>
  </si>
  <si>
    <t>国立がん研究センター中央病院　薬剤部講義研修
平成30年度　がん専門薬剤師研修事業　
「乳癌」（化学療法）</t>
    <rPh sb="44" eb="46">
      <t>ニュウガン</t>
    </rPh>
    <rPh sb="48" eb="50">
      <t>カガク</t>
    </rPh>
    <rPh sb="50" eb="52">
      <t>リョウホウ</t>
    </rPh>
    <phoneticPr fontId="65"/>
  </si>
  <si>
    <t>国立がん研究センター中央病院　薬剤部講義研修
平成30年度　がん専門薬剤師研修事業　
「頭頸部癌」</t>
    <rPh sb="44" eb="47">
      <t>トウケイブ</t>
    </rPh>
    <rPh sb="47" eb="48">
      <t>ガン</t>
    </rPh>
    <phoneticPr fontId="65"/>
  </si>
  <si>
    <t>国立がん研究センター中央病院　薬剤部講義研修
平成30年度　がん専門薬剤師研修事業　
「脳腫瘍」</t>
    <rPh sb="44" eb="47">
      <t>ノウシュヨウ</t>
    </rPh>
    <phoneticPr fontId="65"/>
  </si>
  <si>
    <t>国立がん研究センター中央病院　薬剤部講義研修
平成30年度　がん専門薬剤師研修事業　
「胃癌」（外科治療）</t>
    <rPh sb="44" eb="45">
      <t>イ</t>
    </rPh>
    <rPh sb="45" eb="46">
      <t>ガン</t>
    </rPh>
    <rPh sb="48" eb="50">
      <t>ゲカ</t>
    </rPh>
    <rPh sb="50" eb="52">
      <t>チリョウ</t>
    </rPh>
    <phoneticPr fontId="65"/>
  </si>
  <si>
    <t>国立がん研究センター中央病院　薬剤部講義研修
平成30年度　がん専門薬剤師研修事業　
「胚細胞腫瘍」</t>
    <rPh sb="44" eb="45">
      <t>ハイ</t>
    </rPh>
    <rPh sb="45" eb="47">
      <t>サイボウ</t>
    </rPh>
    <rPh sb="47" eb="49">
      <t>シュヨウ</t>
    </rPh>
    <phoneticPr fontId="65"/>
  </si>
  <si>
    <t>国立がん研究センター中央病院　薬剤部講義研修
平成30年度　がん専門薬剤師研修事業　
「がん薬物療法の実践③処方提案の実症例」（血液）</t>
    <rPh sb="46" eb="48">
      <t>ヤクブツ</t>
    </rPh>
    <rPh sb="48" eb="50">
      <t>リョウホウ</t>
    </rPh>
    <rPh sb="51" eb="53">
      <t>ジッセン</t>
    </rPh>
    <rPh sb="54" eb="56">
      <t>ショホウ</t>
    </rPh>
    <rPh sb="56" eb="58">
      <t>テイアン</t>
    </rPh>
    <rPh sb="59" eb="60">
      <t>ジツ</t>
    </rPh>
    <rPh sb="60" eb="62">
      <t>ショウレイ</t>
    </rPh>
    <rPh sb="64" eb="66">
      <t>ケツエキ</t>
    </rPh>
    <phoneticPr fontId="65"/>
  </si>
  <si>
    <t>国立がん研究センター中央病院　薬剤部講義研修
平成30年度　がん専門薬剤師研修事業　
「抗がん剤の臨床薬理」（PK/PD)</t>
    <rPh sb="44" eb="45">
      <t>コウ</t>
    </rPh>
    <rPh sb="47" eb="48">
      <t>ザイ</t>
    </rPh>
    <rPh sb="49" eb="51">
      <t>リンショウ</t>
    </rPh>
    <rPh sb="51" eb="52">
      <t>ヤク</t>
    </rPh>
    <rPh sb="52" eb="53">
      <t>リ</t>
    </rPh>
    <phoneticPr fontId="65"/>
  </si>
  <si>
    <t>国立がん研究センター中央病院　薬剤部講義研修
平成30年度　がん専門薬剤師研修事業　
「がんと総合医療」</t>
    <rPh sb="47" eb="49">
      <t>ソウゴウ</t>
    </rPh>
    <rPh sb="49" eb="51">
      <t>イリョウ</t>
    </rPh>
    <phoneticPr fontId="65"/>
  </si>
  <si>
    <t>国立がん研究センター中央病院　薬剤部講義研修
平成30年度　がん専門薬剤師研修事業　
「泌尿器癌」（化学療法）</t>
    <rPh sb="44" eb="47">
      <t>ヒニョウキ</t>
    </rPh>
    <rPh sb="47" eb="48">
      <t>ガン</t>
    </rPh>
    <rPh sb="50" eb="52">
      <t>カガク</t>
    </rPh>
    <rPh sb="52" eb="54">
      <t>リョウホウ</t>
    </rPh>
    <phoneticPr fontId="65"/>
  </si>
  <si>
    <t>国立がん研究センター中央病院　薬剤部講義研修
平成30年度　がん専門薬剤師研修事業　
「原発不明癌」</t>
    <rPh sb="44" eb="46">
      <t>ゲンパツ</t>
    </rPh>
    <rPh sb="46" eb="48">
      <t>フメイ</t>
    </rPh>
    <rPh sb="48" eb="49">
      <t>ガン</t>
    </rPh>
    <phoneticPr fontId="65"/>
  </si>
  <si>
    <t>国立がん研究センター中央病院　薬剤部講義研修
平成30年度　がん専門薬剤師研修事業　
「B型肝炎、AIDS、梅毒など感染症再燃予防のエビデンス」</t>
    <rPh sb="45" eb="46">
      <t>ガタ</t>
    </rPh>
    <rPh sb="46" eb="48">
      <t>カンエン</t>
    </rPh>
    <rPh sb="54" eb="55">
      <t>ウメ</t>
    </rPh>
    <rPh sb="55" eb="56">
      <t>ドク</t>
    </rPh>
    <rPh sb="58" eb="61">
      <t>カンセンショウ</t>
    </rPh>
    <rPh sb="61" eb="63">
      <t>サイネン</t>
    </rPh>
    <rPh sb="63" eb="65">
      <t>ヨボウ</t>
    </rPh>
    <phoneticPr fontId="65"/>
  </si>
  <si>
    <t>国立がん研究センター中央病院　薬剤部講義研修
平成30年度　がん専門薬剤師研修事業　
「がん薬物療法の実践①処方提案の実症例」（消化管）</t>
    <rPh sb="46" eb="48">
      <t>ヤクブツ</t>
    </rPh>
    <rPh sb="48" eb="50">
      <t>リョウホウ</t>
    </rPh>
    <rPh sb="51" eb="53">
      <t>ジッセン</t>
    </rPh>
    <rPh sb="54" eb="56">
      <t>ショホウ</t>
    </rPh>
    <rPh sb="56" eb="58">
      <t>テイアン</t>
    </rPh>
    <rPh sb="59" eb="60">
      <t>ジツ</t>
    </rPh>
    <rPh sb="60" eb="62">
      <t>ショウレイ</t>
    </rPh>
    <rPh sb="64" eb="67">
      <t>ショウカカン</t>
    </rPh>
    <phoneticPr fontId="65"/>
  </si>
  <si>
    <t>国立がん研究センター中央病院　薬剤部講義研修
平成30年度　がん専門薬剤師研修事業　
「がん疼痛治療」</t>
    <rPh sb="46" eb="48">
      <t>トウツウ</t>
    </rPh>
    <rPh sb="48" eb="50">
      <t>チリョウ</t>
    </rPh>
    <phoneticPr fontId="65"/>
  </si>
  <si>
    <t>国立がん研究センター中央病院　薬剤部講義研修
平成30年度　がん専門薬剤師研修事業　
「皮膚腫瘍」</t>
    <rPh sb="44" eb="46">
      <t>ヒフ</t>
    </rPh>
    <rPh sb="46" eb="48">
      <t>シュヨウ</t>
    </rPh>
    <phoneticPr fontId="65"/>
  </si>
  <si>
    <t>広島県病院薬剤師会　</t>
    <rPh sb="0" eb="3">
      <t>ヒロシマケン</t>
    </rPh>
    <rPh sb="3" eb="5">
      <t>ビョウイン</t>
    </rPh>
    <rPh sb="5" eb="8">
      <t>ヤクザイシ</t>
    </rPh>
    <rPh sb="8" eb="9">
      <t>カイ</t>
    </rPh>
    <phoneticPr fontId="65"/>
  </si>
  <si>
    <t>第10回広島がん薬物療法セミナー（基礎コース）</t>
    <rPh sb="0" eb="1">
      <t>ダイ</t>
    </rPh>
    <rPh sb="3" eb="4">
      <t>カイ</t>
    </rPh>
    <rPh sb="4" eb="6">
      <t>ヒロシマ</t>
    </rPh>
    <rPh sb="8" eb="10">
      <t>ヤクブツ</t>
    </rPh>
    <rPh sb="10" eb="12">
      <t>リョウホウ</t>
    </rPh>
    <rPh sb="17" eb="19">
      <t>キソ</t>
    </rPh>
    <phoneticPr fontId="65"/>
  </si>
  <si>
    <t>広島大学病院　たんぽぽ保育園　2階　カンファレンス2</t>
    <rPh sb="0" eb="2">
      <t>ヒロシマ</t>
    </rPh>
    <rPh sb="2" eb="4">
      <t>ダイガク</t>
    </rPh>
    <rPh sb="4" eb="6">
      <t>ビョウイン</t>
    </rPh>
    <rPh sb="11" eb="14">
      <t>ホイクエン</t>
    </rPh>
    <rPh sb="16" eb="17">
      <t>カイ</t>
    </rPh>
    <phoneticPr fontId="65"/>
  </si>
  <si>
    <t>大阪赤十字病院、共催BMS</t>
    <rPh sb="0" eb="2">
      <t>オオサカ</t>
    </rPh>
    <rPh sb="2" eb="5">
      <t>セキジュウジ</t>
    </rPh>
    <rPh sb="5" eb="7">
      <t>ビョウイン</t>
    </rPh>
    <rPh sb="8" eb="10">
      <t>キョウサイ</t>
    </rPh>
    <phoneticPr fontId="65"/>
  </si>
  <si>
    <t>二本松薬剤師会</t>
    <rPh sb="0" eb="3">
      <t>ニホンマツ</t>
    </rPh>
    <rPh sb="3" eb="6">
      <t>ヤクザイシ</t>
    </rPh>
    <rPh sb="6" eb="7">
      <t>カイ</t>
    </rPh>
    <phoneticPr fontId="65"/>
  </si>
  <si>
    <t>第4回がんを学ぶ会 in 二本松～がん疼痛緩和ケアの基本～</t>
    <rPh sb="0" eb="1">
      <t>ダイ</t>
    </rPh>
    <rPh sb="2" eb="3">
      <t>カイ</t>
    </rPh>
    <rPh sb="6" eb="7">
      <t>マナ</t>
    </rPh>
    <rPh sb="8" eb="9">
      <t>カイ</t>
    </rPh>
    <rPh sb="13" eb="16">
      <t>ニホンマツ</t>
    </rPh>
    <rPh sb="19" eb="21">
      <t>トウツウ</t>
    </rPh>
    <rPh sb="21" eb="23">
      <t>カンワ</t>
    </rPh>
    <rPh sb="26" eb="28">
      <t>キホン</t>
    </rPh>
    <phoneticPr fontId="65"/>
  </si>
  <si>
    <t>二本松市民交流センター</t>
    <rPh sb="0" eb="3">
      <t>ニホンマツ</t>
    </rPh>
    <rPh sb="3" eb="5">
      <t>シミン</t>
    </rPh>
    <rPh sb="5" eb="7">
      <t>コウリュウ</t>
    </rPh>
    <phoneticPr fontId="65"/>
  </si>
  <si>
    <t>平成30年度　第5回神奈川県がん薬物療法・専門薬剤師ワークショップ</t>
    <rPh sb="0" eb="2">
      <t>ヘイセイ</t>
    </rPh>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</si>
  <si>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第18回緩和ケアセンター勉強会＆連携カンファレンス</t>
    <rPh sb="0" eb="1">
      <t>ダイ</t>
    </rPh>
    <rPh sb="3" eb="4">
      <t>カイ</t>
    </rPh>
    <rPh sb="4" eb="6">
      <t>カンワ</t>
    </rPh>
    <rPh sb="12" eb="15">
      <t>ベンキョウカイ</t>
    </rPh>
    <rPh sb="16" eb="18">
      <t>レンケイ</t>
    </rPh>
    <phoneticPr fontId="65"/>
  </si>
  <si>
    <t>第50回愛知県糖尿病薬物療法研究会</t>
    <rPh sb="0" eb="1">
      <t>ダイ</t>
    </rPh>
    <rPh sb="3" eb="4">
      <t>カイ</t>
    </rPh>
    <rPh sb="4" eb="7">
      <t>アイチケン</t>
    </rPh>
    <rPh sb="7" eb="10">
      <t>トウニョウビョウ</t>
    </rPh>
    <rPh sb="10" eb="12">
      <t>ヤクブツ</t>
    </rPh>
    <rPh sb="12" eb="14">
      <t>リョウホウ</t>
    </rPh>
    <rPh sb="14" eb="17">
      <t>ケンキュウカイ</t>
    </rPh>
    <phoneticPr fontId="65"/>
  </si>
  <si>
    <t>TKPガーデンシティPREMIUM名古屋ルーセントタワー</t>
    <rPh sb="17" eb="20">
      <t>ナゴヤ</t>
    </rPh>
    <phoneticPr fontId="65"/>
  </si>
  <si>
    <t>第24回　鹿児島県病院薬剤師会がん薬物療法セミナー（宮崎地区）</t>
    <rPh sb="0" eb="1">
      <t>ダイ</t>
    </rPh>
    <rPh sb="3" eb="4">
      <t>カイ</t>
    </rPh>
    <rPh sb="5" eb="9">
      <t>カゴシマケン</t>
    </rPh>
    <rPh sb="9" eb="11">
      <t>ビョウイン</t>
    </rPh>
    <rPh sb="11" eb="14">
      <t>ヤクザイシ</t>
    </rPh>
    <rPh sb="14" eb="15">
      <t>カイ</t>
    </rPh>
    <rPh sb="17" eb="19">
      <t>ヤクブツ</t>
    </rPh>
    <rPh sb="19" eb="21">
      <t>リョウホウ</t>
    </rPh>
    <rPh sb="26" eb="28">
      <t>ミヤザキ</t>
    </rPh>
    <rPh sb="28" eb="30">
      <t>チク</t>
    </rPh>
    <phoneticPr fontId="65"/>
  </si>
  <si>
    <t>株式会社アステム宮崎支店</t>
    <rPh sb="0" eb="4">
      <t>カブシキガイシャ</t>
    </rPh>
    <rPh sb="8" eb="10">
      <t>ミヤザキ</t>
    </rPh>
    <rPh sb="10" eb="12">
      <t>シテン</t>
    </rPh>
    <phoneticPr fontId="65"/>
  </si>
  <si>
    <t>広島コンベンションホール　大ホール３C</t>
    <rPh sb="0" eb="2">
      <t>ヒロシマ</t>
    </rPh>
    <phoneticPr fontId="65"/>
  </si>
  <si>
    <t>第3回オンたまの会</t>
    <rPh sb="0" eb="1">
      <t>ダイ</t>
    </rPh>
    <rPh sb="2" eb="3">
      <t>カイ</t>
    </rPh>
    <rPh sb="8" eb="9">
      <t>カイ</t>
    </rPh>
    <phoneticPr fontId="65"/>
  </si>
  <si>
    <t>大分県中津市民病院　2階会議室</t>
    <rPh sb="11" eb="12">
      <t>カイ</t>
    </rPh>
    <rPh sb="12" eb="15">
      <t>カイギシツ</t>
    </rPh>
    <phoneticPr fontId="65"/>
  </si>
  <si>
    <t>広島がん薬物療法セミナー（緩和編）</t>
    <rPh sb="0" eb="2">
      <t>ヒロシマ</t>
    </rPh>
    <rPh sb="4" eb="6">
      <t>ヤクブツ</t>
    </rPh>
    <rPh sb="6" eb="8">
      <t>リョウホウ</t>
    </rPh>
    <rPh sb="13" eb="15">
      <t>カンワ</t>
    </rPh>
    <rPh sb="15" eb="16">
      <t>ヘン</t>
    </rPh>
    <phoneticPr fontId="65"/>
  </si>
  <si>
    <t>広島市立広島市民病院　10階講堂</t>
    <rPh sb="0" eb="2">
      <t>ヒロシマ</t>
    </rPh>
    <rPh sb="2" eb="4">
      <t>シリツ</t>
    </rPh>
    <rPh sb="4" eb="6">
      <t>ヒロシマ</t>
    </rPh>
    <rPh sb="6" eb="8">
      <t>シミン</t>
    </rPh>
    <rPh sb="8" eb="10">
      <t>ビョウイン</t>
    </rPh>
    <phoneticPr fontId="65"/>
  </si>
  <si>
    <t>第1回多職種連携講演会</t>
    <rPh sb="0" eb="1">
      <t>ダイ</t>
    </rPh>
    <rPh sb="2" eb="3">
      <t>カイ</t>
    </rPh>
    <rPh sb="3" eb="4">
      <t>タ</t>
    </rPh>
    <rPh sb="4" eb="6">
      <t>ショクシュ</t>
    </rPh>
    <rPh sb="6" eb="8">
      <t>レンケイ</t>
    </rPh>
    <rPh sb="8" eb="11">
      <t>コウエンカイ</t>
    </rPh>
    <phoneticPr fontId="65"/>
  </si>
  <si>
    <t>平成30年度　第2回がん薬物療法研修会
「FNと免疫チェックポイント」</t>
    <rPh sb="0" eb="2">
      <t>ヘイセイ</t>
    </rPh>
    <rPh sb="4" eb="6">
      <t>ネンド</t>
    </rPh>
    <rPh sb="7" eb="8">
      <t>ダイ</t>
    </rPh>
    <rPh sb="9" eb="10">
      <t>カイ</t>
    </rPh>
    <rPh sb="12" eb="14">
      <t>ヤクブツ</t>
    </rPh>
    <rPh sb="14" eb="16">
      <t>リョウホウ</t>
    </rPh>
    <rPh sb="16" eb="19">
      <t>ケンシュウカイ</t>
    </rPh>
    <rPh sb="24" eb="26">
      <t>メンエキ</t>
    </rPh>
    <phoneticPr fontId="65"/>
  </si>
  <si>
    <t>平成30年度　第2回がん薬物療法研修会
「大腸がんの診断と治療」</t>
    <rPh sb="0" eb="2">
      <t>ヘイセイ</t>
    </rPh>
    <rPh sb="4" eb="6">
      <t>ネンド</t>
    </rPh>
    <rPh sb="7" eb="8">
      <t>ダイ</t>
    </rPh>
    <rPh sb="9" eb="10">
      <t>カイ</t>
    </rPh>
    <rPh sb="12" eb="14">
      <t>ヤクブツ</t>
    </rPh>
    <rPh sb="14" eb="16">
      <t>リョウホウ</t>
    </rPh>
    <rPh sb="16" eb="19">
      <t>ケンシュウカイ</t>
    </rPh>
    <rPh sb="21" eb="23">
      <t>ダイチョウ</t>
    </rPh>
    <rPh sb="26" eb="28">
      <t>シンダン</t>
    </rPh>
    <rPh sb="29" eb="31">
      <t>チリョウ</t>
    </rPh>
    <phoneticPr fontId="65"/>
  </si>
  <si>
    <t>平成30年度　第2回がん薬物療法研修会
「胃癌の治療と薬学的介入」</t>
    <rPh sb="0" eb="2">
      <t>ヘイセイ</t>
    </rPh>
    <rPh sb="4" eb="6">
      <t>ネンド</t>
    </rPh>
    <rPh sb="7" eb="8">
      <t>ダイ</t>
    </rPh>
    <rPh sb="9" eb="10">
      <t>カイ</t>
    </rPh>
    <rPh sb="12" eb="14">
      <t>ヤクブツ</t>
    </rPh>
    <rPh sb="14" eb="16">
      <t>リョウホウ</t>
    </rPh>
    <rPh sb="16" eb="19">
      <t>ケンシュウカイ</t>
    </rPh>
    <rPh sb="21" eb="22">
      <t>イ</t>
    </rPh>
    <rPh sb="22" eb="23">
      <t>ガン</t>
    </rPh>
    <rPh sb="24" eb="26">
      <t>チリョウ</t>
    </rPh>
    <rPh sb="27" eb="30">
      <t>ヤクガクテキ</t>
    </rPh>
    <rPh sb="30" eb="32">
      <t>カイニュウ</t>
    </rPh>
    <phoneticPr fontId="65"/>
  </si>
  <si>
    <t>平成30年度　第2回がん薬物療法研修会
「肝胆膵がんの治療と薬学的介入」</t>
    <rPh sb="0" eb="2">
      <t>ヘイセイ</t>
    </rPh>
    <rPh sb="4" eb="6">
      <t>ネンド</t>
    </rPh>
    <rPh sb="7" eb="8">
      <t>ダイ</t>
    </rPh>
    <rPh sb="9" eb="10">
      <t>カイ</t>
    </rPh>
    <rPh sb="12" eb="14">
      <t>ヤクブツ</t>
    </rPh>
    <rPh sb="14" eb="16">
      <t>リョウホウ</t>
    </rPh>
    <rPh sb="16" eb="19">
      <t>ケンシュウカイ</t>
    </rPh>
    <rPh sb="21" eb="23">
      <t>カンタン</t>
    </rPh>
    <rPh sb="23" eb="24">
      <t>スイ</t>
    </rPh>
    <rPh sb="27" eb="29">
      <t>チリョウ</t>
    </rPh>
    <rPh sb="30" eb="33">
      <t>ヤクガクテキ</t>
    </rPh>
    <rPh sb="33" eb="35">
      <t>カイニュウ</t>
    </rPh>
    <phoneticPr fontId="65"/>
  </si>
  <si>
    <t>平成30年度　第2回がん薬物療法研修会
「曝露ガイドライン」</t>
    <rPh sb="0" eb="2">
      <t>ヘイセイ</t>
    </rPh>
    <rPh sb="4" eb="6">
      <t>ネンド</t>
    </rPh>
    <rPh sb="7" eb="8">
      <t>ダイ</t>
    </rPh>
    <rPh sb="9" eb="10">
      <t>カイ</t>
    </rPh>
    <rPh sb="12" eb="14">
      <t>ヤクブツ</t>
    </rPh>
    <rPh sb="14" eb="16">
      <t>リョウホウ</t>
    </rPh>
    <rPh sb="16" eb="19">
      <t>ケンシュウカイ</t>
    </rPh>
    <rPh sb="21" eb="23">
      <t>バクロ</t>
    </rPh>
    <phoneticPr fontId="65"/>
  </si>
  <si>
    <t>平成30年度　第2回がん薬物療法研修会
「がん患者にかかわる感染対策」</t>
    <rPh sb="0" eb="2">
      <t>ヘイセイ</t>
    </rPh>
    <rPh sb="4" eb="6">
      <t>ネンド</t>
    </rPh>
    <rPh sb="7" eb="8">
      <t>ダイ</t>
    </rPh>
    <rPh sb="9" eb="10">
      <t>カイ</t>
    </rPh>
    <rPh sb="12" eb="14">
      <t>ヤクブツ</t>
    </rPh>
    <rPh sb="14" eb="16">
      <t>リョウホウ</t>
    </rPh>
    <rPh sb="16" eb="19">
      <t>ケンシュウカイ</t>
    </rPh>
    <rPh sb="23" eb="25">
      <t>カンジャ</t>
    </rPh>
    <rPh sb="30" eb="32">
      <t>カンセン</t>
    </rPh>
    <rPh sb="32" eb="34">
      <t>タイサク</t>
    </rPh>
    <phoneticPr fontId="65"/>
  </si>
  <si>
    <t>平成30年度　第2回がん薬物療法研修会
「栄養管理」</t>
    <rPh sb="0" eb="2">
      <t>ヘイセイ</t>
    </rPh>
    <rPh sb="4" eb="6">
      <t>ネンド</t>
    </rPh>
    <rPh sb="7" eb="8">
      <t>ダイ</t>
    </rPh>
    <rPh sb="9" eb="10">
      <t>カイ</t>
    </rPh>
    <rPh sb="12" eb="14">
      <t>ヤクブツ</t>
    </rPh>
    <rPh sb="14" eb="16">
      <t>リョウホウ</t>
    </rPh>
    <rPh sb="16" eb="19">
      <t>ケンシュウカイ</t>
    </rPh>
    <rPh sb="21" eb="23">
      <t>エイヨウ</t>
    </rPh>
    <rPh sb="23" eb="25">
      <t>カンリ</t>
    </rPh>
    <phoneticPr fontId="65"/>
  </si>
  <si>
    <t>平成30年度　第2回がん薬物療法研修会
「肺がんの診断と治療」</t>
    <rPh sb="0" eb="2">
      <t>ヘイセイ</t>
    </rPh>
    <rPh sb="4" eb="6">
      <t>ネンド</t>
    </rPh>
    <rPh sb="7" eb="8">
      <t>ダイ</t>
    </rPh>
    <rPh sb="9" eb="10">
      <t>カイ</t>
    </rPh>
    <rPh sb="12" eb="14">
      <t>ヤクブツ</t>
    </rPh>
    <rPh sb="14" eb="16">
      <t>リョウホウ</t>
    </rPh>
    <rPh sb="16" eb="19">
      <t>ケンシュウカイ</t>
    </rPh>
    <rPh sb="21" eb="22">
      <t>ハイ</t>
    </rPh>
    <rPh sb="25" eb="27">
      <t>シンダン</t>
    </rPh>
    <rPh sb="28" eb="30">
      <t>チリョウ</t>
    </rPh>
    <phoneticPr fontId="65"/>
  </si>
  <si>
    <t>平成30年度　第2回がん薬物療法研修会
「がん疼痛治療」</t>
    <rPh sb="0" eb="2">
      <t>ヘイセイ</t>
    </rPh>
    <rPh sb="4" eb="6">
      <t>ネンド</t>
    </rPh>
    <rPh sb="7" eb="8">
      <t>ダイ</t>
    </rPh>
    <rPh sb="9" eb="10">
      <t>カイ</t>
    </rPh>
    <rPh sb="12" eb="14">
      <t>ヤクブツ</t>
    </rPh>
    <rPh sb="14" eb="16">
      <t>リョウホウ</t>
    </rPh>
    <rPh sb="16" eb="19">
      <t>ケンシュウカイ</t>
    </rPh>
    <rPh sb="23" eb="25">
      <t>トウツウ</t>
    </rPh>
    <rPh sb="25" eb="27">
      <t>チリョウ</t>
    </rPh>
    <phoneticPr fontId="65"/>
  </si>
  <si>
    <t>第8回尾張・三河泌尿器腫瘍研究会</t>
    <rPh sb="0" eb="1">
      <t>ダイ</t>
    </rPh>
    <rPh sb="2" eb="3">
      <t>カイ</t>
    </rPh>
    <rPh sb="3" eb="5">
      <t>オワリ</t>
    </rPh>
    <rPh sb="6" eb="8">
      <t>ミカワ</t>
    </rPh>
    <rPh sb="8" eb="11">
      <t>ヒニョウキ</t>
    </rPh>
    <rPh sb="11" eb="13">
      <t>シュヨウ</t>
    </rPh>
    <rPh sb="13" eb="16">
      <t>ケンキュウカイ</t>
    </rPh>
    <phoneticPr fontId="65"/>
  </si>
  <si>
    <t>名古屋マリオットアソシアホテル16階「サルビア」</t>
    <rPh sb="0" eb="3">
      <t>ナゴヤ</t>
    </rPh>
    <rPh sb="17" eb="18">
      <t>カイ</t>
    </rPh>
    <phoneticPr fontId="65"/>
  </si>
  <si>
    <t>第2回　緩和医療領域薬剤師養成研究会　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</si>
  <si>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AP西新宿5階C</t>
    <rPh sb="2" eb="5">
      <t>ニシシンジュク</t>
    </rPh>
    <rPh sb="6" eb="7">
      <t>カイ</t>
    </rPh>
    <phoneticPr fontId="65"/>
  </si>
  <si>
    <t>第5回　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</si>
  <si>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星薬科大学　新星館1階　105教室</t>
    <rPh sb="0" eb="1">
      <t>ホシ</t>
    </rPh>
    <rPh sb="1" eb="3">
      <t>ヤッカ</t>
    </rPh>
    <rPh sb="3" eb="5">
      <t>ダイガク</t>
    </rPh>
    <rPh sb="6" eb="8">
      <t>シンセイ</t>
    </rPh>
    <rPh sb="8" eb="9">
      <t>カン</t>
    </rPh>
    <rPh sb="10" eb="11">
      <t>カイ</t>
    </rPh>
    <rPh sb="15" eb="17">
      <t>キョウシツ</t>
    </rPh>
    <phoneticPr fontId="65"/>
  </si>
  <si>
    <t>第25回　鹿児島県病院薬剤師会がん薬物療法セミナー（熊毛地区）</t>
    <rPh sb="0" eb="1">
      <t>ダイ</t>
    </rPh>
    <rPh sb="3" eb="4">
      <t>カイ</t>
    </rPh>
    <rPh sb="5" eb="9">
      <t>カゴシマケン</t>
    </rPh>
    <rPh sb="9" eb="11">
      <t>ビョウイン</t>
    </rPh>
    <rPh sb="11" eb="14">
      <t>ヤクザイシ</t>
    </rPh>
    <rPh sb="14" eb="15">
      <t>カイ</t>
    </rPh>
    <rPh sb="17" eb="19">
      <t>ヤクブツ</t>
    </rPh>
    <rPh sb="19" eb="21">
      <t>リョウホウ</t>
    </rPh>
    <rPh sb="26" eb="28">
      <t>クマゲ</t>
    </rPh>
    <rPh sb="28" eb="30">
      <t>チク</t>
    </rPh>
    <phoneticPr fontId="65"/>
  </si>
  <si>
    <t>種子島医療センター</t>
    <rPh sb="0" eb="3">
      <t>タネガシマ</t>
    </rPh>
    <rPh sb="3" eb="5">
      <t>イリョウ</t>
    </rPh>
    <phoneticPr fontId="65"/>
  </si>
  <si>
    <t>第26回　鹿児島県病院薬剤師会がん薬物療法セミナー（大隈地区）</t>
    <rPh sb="0" eb="1">
      <t>ダイ</t>
    </rPh>
    <rPh sb="3" eb="4">
      <t>カイ</t>
    </rPh>
    <rPh sb="5" eb="9">
      <t>カゴシマケン</t>
    </rPh>
    <rPh sb="9" eb="11">
      <t>ビョウイン</t>
    </rPh>
    <rPh sb="11" eb="14">
      <t>ヤクザイシ</t>
    </rPh>
    <rPh sb="14" eb="15">
      <t>カイ</t>
    </rPh>
    <rPh sb="17" eb="19">
      <t>ヤクブツ</t>
    </rPh>
    <rPh sb="19" eb="21">
      <t>リョウホウ</t>
    </rPh>
    <rPh sb="26" eb="28">
      <t>オオクマ</t>
    </rPh>
    <rPh sb="28" eb="30">
      <t>チク</t>
    </rPh>
    <phoneticPr fontId="65"/>
  </si>
  <si>
    <t>垂水市立医療センター　垂水中央病院</t>
    <rPh sb="0" eb="2">
      <t>タルミ</t>
    </rPh>
    <rPh sb="2" eb="4">
      <t>シリツ</t>
    </rPh>
    <rPh sb="4" eb="6">
      <t>イリョウ</t>
    </rPh>
    <rPh sb="11" eb="13">
      <t>タルミ</t>
    </rPh>
    <rPh sb="13" eb="15">
      <t>チュウオウ</t>
    </rPh>
    <rPh sb="15" eb="17">
      <t>ビョウイン</t>
    </rPh>
    <phoneticPr fontId="65"/>
  </si>
  <si>
    <t>武蔵野大学社会連携センター</t>
    <rPh sb="0" eb="3">
      <t>ムサシノ</t>
    </rPh>
    <rPh sb="3" eb="5">
      <t>ダイガク</t>
    </rPh>
    <rPh sb="5" eb="7">
      <t>シャカイ</t>
    </rPh>
    <rPh sb="7" eb="9">
      <t>レンケイ</t>
    </rPh>
    <phoneticPr fontId="65"/>
  </si>
  <si>
    <t>卒後プログラム薬剤師対象セミナー『血液疾患の治療と最新の話題』</t>
    <rPh sb="0" eb="1">
      <t>ソツ</t>
    </rPh>
    <rPh sb="1" eb="2">
      <t>ゴ</t>
    </rPh>
    <rPh sb="7" eb="10">
      <t>ヤクザイシ</t>
    </rPh>
    <rPh sb="10" eb="12">
      <t>タイショウ</t>
    </rPh>
    <rPh sb="17" eb="19">
      <t>ケツエキ</t>
    </rPh>
    <rPh sb="19" eb="21">
      <t>シッカン</t>
    </rPh>
    <rPh sb="22" eb="24">
      <t>チリョウ</t>
    </rPh>
    <rPh sb="25" eb="27">
      <t>サイシン</t>
    </rPh>
    <rPh sb="28" eb="30">
      <t>ワダイ</t>
    </rPh>
    <phoneticPr fontId="65"/>
  </si>
  <si>
    <t>武蔵野大学三鷹サテライト教室</t>
    <rPh sb="0" eb="3">
      <t>ムサシノ</t>
    </rPh>
    <rPh sb="3" eb="5">
      <t>ダイガク</t>
    </rPh>
    <rPh sb="5" eb="7">
      <t>ミタカ</t>
    </rPh>
    <rPh sb="12" eb="14">
      <t>キョウシツ</t>
    </rPh>
    <phoneticPr fontId="65"/>
  </si>
  <si>
    <t>大日本住友製薬株式会社</t>
    <rPh sb="0" eb="1">
      <t>ダイ</t>
    </rPh>
    <rPh sb="1" eb="3">
      <t>ニホン</t>
    </rPh>
    <rPh sb="3" eb="5">
      <t>スミトモ</t>
    </rPh>
    <rPh sb="5" eb="7">
      <t>セイヤク</t>
    </rPh>
    <rPh sb="7" eb="11">
      <t>カブシキガイシャ</t>
    </rPh>
    <phoneticPr fontId="65"/>
  </si>
  <si>
    <t>緩和ケアフォーラム　～QOL改善を目指して～</t>
    <rPh sb="0" eb="2">
      <t>カンワ</t>
    </rPh>
    <rPh sb="14" eb="16">
      <t>カイゼン</t>
    </rPh>
    <rPh sb="17" eb="19">
      <t>メザ</t>
    </rPh>
    <phoneticPr fontId="65"/>
  </si>
  <si>
    <t>県央がん専門・認定薬剤師セミナー協議会</t>
    <rPh sb="16" eb="19">
      <t>キョウギカイ</t>
    </rPh>
    <phoneticPr fontId="65"/>
  </si>
  <si>
    <t>第13回　県央がん専門・認定薬剤師セミナー</t>
    <rPh sb="0" eb="1">
      <t>ダイ</t>
    </rPh>
    <rPh sb="3" eb="4">
      <t>カイ</t>
    </rPh>
    <rPh sb="5" eb="7">
      <t>ケンオウ</t>
    </rPh>
    <rPh sb="9" eb="11">
      <t>センモン</t>
    </rPh>
    <rPh sb="12" eb="14">
      <t>ニンテイ</t>
    </rPh>
    <rPh sb="14" eb="17">
      <t>ヤクザイシ</t>
    </rPh>
    <phoneticPr fontId="65"/>
  </si>
  <si>
    <t>ホテル・ザ・ウエストヒルズ・水戸　3F桜</t>
    <rPh sb="14" eb="16">
      <t>ミト</t>
    </rPh>
    <rPh sb="19" eb="20">
      <t>サクラ</t>
    </rPh>
    <phoneticPr fontId="65"/>
  </si>
  <si>
    <t>群馬大学医学部附属病院腫瘍センター/群馬中毛がん連携研究会</t>
    <rPh sb="0" eb="2">
      <t>グンマ</t>
    </rPh>
    <rPh sb="2" eb="4">
      <t>ダイガク</t>
    </rPh>
    <rPh sb="4" eb="6">
      <t>イガク</t>
    </rPh>
    <rPh sb="6" eb="7">
      <t>ブ</t>
    </rPh>
    <rPh sb="7" eb="9">
      <t>フゾク</t>
    </rPh>
    <rPh sb="9" eb="11">
      <t>ビョウイン</t>
    </rPh>
    <rPh sb="11" eb="13">
      <t>シュヨウ</t>
    </rPh>
    <rPh sb="18" eb="20">
      <t>グンマ</t>
    </rPh>
    <rPh sb="20" eb="21">
      <t>ナカ</t>
    </rPh>
    <rPh sb="21" eb="22">
      <t>ケ</t>
    </rPh>
    <rPh sb="24" eb="26">
      <t>レンケイ</t>
    </rPh>
    <rPh sb="26" eb="29">
      <t>ケンキュウカイ</t>
    </rPh>
    <phoneticPr fontId="65"/>
  </si>
  <si>
    <t>第20回　薬剤師のための群馬抗がん薬研究会</t>
    <rPh sb="0" eb="1">
      <t>ダイ</t>
    </rPh>
    <rPh sb="3" eb="4">
      <t>カイ</t>
    </rPh>
    <rPh sb="5" eb="8">
      <t>ヤクザイシ</t>
    </rPh>
    <rPh sb="12" eb="14">
      <t>グンマ</t>
    </rPh>
    <rPh sb="14" eb="15">
      <t>コウ</t>
    </rPh>
    <rPh sb="17" eb="18">
      <t>ヤク</t>
    </rPh>
    <rPh sb="18" eb="21">
      <t>ケンキュウカイ</t>
    </rPh>
    <phoneticPr fontId="65"/>
  </si>
  <si>
    <t>伊勢崎プリオパレス</t>
    <rPh sb="0" eb="3">
      <t>イセザキ</t>
    </rPh>
    <phoneticPr fontId="65"/>
  </si>
  <si>
    <t>第19回 緩和ケアセンター勉強会＆連携カンファレンス</t>
    <rPh sb="0" eb="1">
      <t>ダイ</t>
    </rPh>
    <rPh sb="3" eb="4">
      <t>カイ</t>
    </rPh>
    <rPh sb="5" eb="7">
      <t>カンワ</t>
    </rPh>
    <rPh sb="13" eb="16">
      <t>ベンキョウカイ</t>
    </rPh>
    <rPh sb="17" eb="19">
      <t>レンケイ</t>
    </rPh>
    <phoneticPr fontId="65"/>
  </si>
  <si>
    <t>広島県病院薬剤師会東支部研修会　第6回がんセミナー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5"/>
  </si>
  <si>
    <t>県南・県西がん専門・認定薬剤師セミナー協議会</t>
    <rPh sb="19" eb="22">
      <t>キョウギカイ</t>
    </rPh>
    <phoneticPr fontId="65"/>
  </si>
  <si>
    <t>第7回　県南・県西がん専門・認定薬剤師セミナー</t>
    <rPh sb="0" eb="1">
      <t>ダイ</t>
    </rPh>
    <rPh sb="2" eb="3">
      <t>カイ</t>
    </rPh>
    <rPh sb="4" eb="6">
      <t>ケンナン</t>
    </rPh>
    <rPh sb="7" eb="9">
      <t>ケンセイ</t>
    </rPh>
    <rPh sb="11" eb="13">
      <t>センモン</t>
    </rPh>
    <rPh sb="14" eb="16">
      <t>ニンテイ</t>
    </rPh>
    <rPh sb="16" eb="19">
      <t>ヤクザイシ</t>
    </rPh>
    <phoneticPr fontId="65"/>
  </si>
  <si>
    <t>化学療法ケアを考える会</t>
    <rPh sb="0" eb="2">
      <t>カガク</t>
    </rPh>
    <rPh sb="2" eb="4">
      <t>リョウホウ</t>
    </rPh>
    <rPh sb="7" eb="8">
      <t>カンガ</t>
    </rPh>
    <rPh sb="10" eb="11">
      <t>カイ</t>
    </rPh>
    <phoneticPr fontId="65"/>
  </si>
  <si>
    <t>第11回化学療法ケアを考える会</t>
    <rPh sb="0" eb="1">
      <t>ダイ</t>
    </rPh>
    <rPh sb="3" eb="4">
      <t>カイ</t>
    </rPh>
    <rPh sb="4" eb="8">
      <t>カガクリョウホウ</t>
    </rPh>
    <rPh sb="11" eb="12">
      <t>カンガ</t>
    </rPh>
    <rPh sb="14" eb="15">
      <t>カイ</t>
    </rPh>
    <phoneticPr fontId="65"/>
  </si>
  <si>
    <t>徳島文理大学</t>
    <rPh sb="0" eb="2">
      <t>トクシマ</t>
    </rPh>
    <rPh sb="2" eb="4">
      <t>ブンリ</t>
    </rPh>
    <rPh sb="4" eb="6">
      <t>ダイガク</t>
    </rPh>
    <phoneticPr fontId="65"/>
  </si>
  <si>
    <t>徳島文理大学中四がんプロコンソーシアム講演会</t>
    <rPh sb="6" eb="7">
      <t>ナカ</t>
    </rPh>
    <rPh sb="7" eb="8">
      <t>ヨン</t>
    </rPh>
    <rPh sb="19" eb="22">
      <t>コウエンカイ</t>
    </rPh>
    <phoneticPr fontId="65"/>
  </si>
  <si>
    <t>サンポートホール高松　5階54会議室</t>
    <rPh sb="8" eb="10">
      <t>タカマツ</t>
    </rPh>
    <rPh sb="12" eb="13">
      <t>カイ</t>
    </rPh>
    <rPh sb="15" eb="18">
      <t>カイギシツ</t>
    </rPh>
    <phoneticPr fontId="65"/>
  </si>
  <si>
    <t>郡山薬薬連携協議会</t>
    <rPh sb="0" eb="2">
      <t>コオリヤマ</t>
    </rPh>
    <rPh sb="2" eb="3">
      <t>ヤク</t>
    </rPh>
    <rPh sb="3" eb="4">
      <t>ヤク</t>
    </rPh>
    <rPh sb="4" eb="6">
      <t>レンケイ</t>
    </rPh>
    <rPh sb="6" eb="9">
      <t>キョウギカイ</t>
    </rPh>
    <phoneticPr fontId="65"/>
  </si>
  <si>
    <t>平成30年度　第3回薬薬連携協議会研修会</t>
    <rPh sb="0" eb="2">
      <t>ヘイセイ</t>
    </rPh>
    <rPh sb="4" eb="5">
      <t>ネン</t>
    </rPh>
    <rPh sb="5" eb="6">
      <t>ド</t>
    </rPh>
    <rPh sb="7" eb="8">
      <t>ダイ</t>
    </rPh>
    <rPh sb="9" eb="10">
      <t>カイ</t>
    </rPh>
    <rPh sb="10" eb="11">
      <t>ヤク</t>
    </rPh>
    <rPh sb="11" eb="12">
      <t>ヤク</t>
    </rPh>
    <rPh sb="12" eb="14">
      <t>レンケイ</t>
    </rPh>
    <rPh sb="14" eb="17">
      <t>キョウギカイ</t>
    </rPh>
    <rPh sb="17" eb="19">
      <t>ケンシュウ</t>
    </rPh>
    <rPh sb="19" eb="20">
      <t>カイ</t>
    </rPh>
    <phoneticPr fontId="65"/>
  </si>
  <si>
    <t>ミューカルがくと館　2階中ホール</t>
    <rPh sb="8" eb="9">
      <t>カン</t>
    </rPh>
    <rPh sb="11" eb="12">
      <t>カイ</t>
    </rPh>
    <rPh sb="12" eb="13">
      <t>チュウ</t>
    </rPh>
    <phoneticPr fontId="65"/>
  </si>
  <si>
    <t>愛媛県薬剤師会館　3階　大会場</t>
    <rPh sb="0" eb="3">
      <t>エヒメケン</t>
    </rPh>
    <rPh sb="3" eb="6">
      <t>ヤクザイシ</t>
    </rPh>
    <rPh sb="6" eb="8">
      <t>カイカン</t>
    </rPh>
    <rPh sb="10" eb="11">
      <t>カイ</t>
    </rPh>
    <rPh sb="12" eb="15">
      <t>ダイカイジョウ</t>
    </rPh>
    <phoneticPr fontId="65"/>
  </si>
  <si>
    <t>オンたまの会　</t>
    <rPh sb="5" eb="6">
      <t>カイ</t>
    </rPh>
    <phoneticPr fontId="65"/>
  </si>
  <si>
    <t>第4回オンたまの会</t>
    <rPh sb="0" eb="1">
      <t>ダイ</t>
    </rPh>
    <rPh sb="2" eb="3">
      <t>カイ</t>
    </rPh>
    <rPh sb="8" eb="9">
      <t>カイ</t>
    </rPh>
    <phoneticPr fontId="65"/>
  </si>
  <si>
    <t>ヴィラルーチェ　2階　アンジェロ</t>
    <rPh sb="9" eb="10">
      <t>カイ</t>
    </rPh>
    <phoneticPr fontId="65"/>
  </si>
  <si>
    <t>第11回　福岡県病院薬剤師会学術大会</t>
    <rPh sb="0" eb="1">
      <t>ダイ</t>
    </rPh>
    <rPh sb="3" eb="4">
      <t>カイ</t>
    </rPh>
    <rPh sb="5" eb="7">
      <t>フクオカ</t>
    </rPh>
    <rPh sb="7" eb="8">
      <t>ケン</t>
    </rPh>
    <rPh sb="8" eb="10">
      <t>ビョウイン</t>
    </rPh>
    <rPh sb="10" eb="13">
      <t>ヤクザイシ</t>
    </rPh>
    <rPh sb="13" eb="14">
      <t>カイ</t>
    </rPh>
    <rPh sb="14" eb="16">
      <t>ガクジュツ</t>
    </rPh>
    <rPh sb="16" eb="18">
      <t>タイカイ</t>
    </rPh>
    <phoneticPr fontId="65"/>
  </si>
  <si>
    <t>九州大学医学部　百年講堂</t>
    <rPh sb="0" eb="4">
      <t>キュウシュウダイガク</t>
    </rPh>
    <rPh sb="4" eb="6">
      <t>イガク</t>
    </rPh>
    <rPh sb="6" eb="7">
      <t>ブ</t>
    </rPh>
    <rPh sb="8" eb="10">
      <t>ヒャクネン</t>
    </rPh>
    <rPh sb="10" eb="12">
      <t>コウドウ</t>
    </rPh>
    <phoneticPr fontId="65"/>
  </si>
  <si>
    <t>地域がん医療連携の推進を担う薬剤師養成コース　第2回臨床がん医療講座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65"/>
  </si>
  <si>
    <t>チームオンコロジー研究会</t>
    <rPh sb="9" eb="12">
      <t>ケンキュウカイ</t>
    </rPh>
    <phoneticPr fontId="65"/>
  </si>
  <si>
    <t>那須マロニエホテル　会議室</t>
    <rPh sb="0" eb="2">
      <t>ナス</t>
    </rPh>
    <rPh sb="10" eb="13">
      <t>カイギシツ</t>
    </rPh>
    <phoneticPr fontId="65"/>
  </si>
  <si>
    <t>佐賀県病院薬剤師会　第10回オンコロジー研修会</t>
    <rPh sb="0" eb="3">
      <t>サガケン</t>
    </rPh>
    <rPh sb="3" eb="5">
      <t>ビョウイン</t>
    </rPh>
    <rPh sb="5" eb="8">
      <t>ヤクザイシ</t>
    </rPh>
    <rPh sb="8" eb="9">
      <t>カイ</t>
    </rPh>
    <rPh sb="10" eb="11">
      <t>ダイ</t>
    </rPh>
    <rPh sb="13" eb="14">
      <t>カイ</t>
    </rPh>
    <rPh sb="20" eb="23">
      <t>ケンシュウカイ</t>
    </rPh>
    <phoneticPr fontId="65"/>
  </si>
  <si>
    <t>第11回　草加薬物療法研究会</t>
    <rPh sb="0" eb="1">
      <t>ダイ</t>
    </rPh>
    <rPh sb="3" eb="4">
      <t>カイ</t>
    </rPh>
    <rPh sb="5" eb="7">
      <t>ソウカ</t>
    </rPh>
    <rPh sb="7" eb="9">
      <t>ヤクブツ</t>
    </rPh>
    <rPh sb="9" eb="11">
      <t>リョウホウ</t>
    </rPh>
    <rPh sb="11" eb="14">
      <t>ケンキュウカイ</t>
    </rPh>
    <phoneticPr fontId="65"/>
  </si>
  <si>
    <t>草加市立病院　心臓・脳血管センター5階　大会議室</t>
    <rPh sb="0" eb="2">
      <t>ソウカ</t>
    </rPh>
    <rPh sb="2" eb="4">
      <t>シリツ</t>
    </rPh>
    <rPh sb="4" eb="6">
      <t>ビョウイン</t>
    </rPh>
    <rPh sb="7" eb="9">
      <t>シンゾウ</t>
    </rPh>
    <rPh sb="10" eb="11">
      <t>ノウ</t>
    </rPh>
    <rPh sb="11" eb="13">
      <t>ケッカン</t>
    </rPh>
    <rPh sb="18" eb="19">
      <t>カイ</t>
    </rPh>
    <rPh sb="20" eb="24">
      <t>ダイカイギシツ</t>
    </rPh>
    <phoneticPr fontId="65"/>
  </si>
  <si>
    <t>松山大学大学院医療薬学研究科　がんプロ第4回公開講座</t>
    <rPh sb="0" eb="2">
      <t>マツヤマ</t>
    </rPh>
    <rPh sb="2" eb="4">
      <t>ダイガク</t>
    </rPh>
    <rPh sb="4" eb="7">
      <t>ダイガクイン</t>
    </rPh>
    <rPh sb="7" eb="9">
      <t>イリョウ</t>
    </rPh>
    <rPh sb="9" eb="11">
      <t>ヤクガク</t>
    </rPh>
    <rPh sb="11" eb="14">
      <t>ケンキュウカ</t>
    </rPh>
    <rPh sb="19" eb="20">
      <t>ダイ</t>
    </rPh>
    <rPh sb="21" eb="22">
      <t>カイ</t>
    </rPh>
    <rPh sb="22" eb="24">
      <t>コウカイ</t>
    </rPh>
    <rPh sb="24" eb="26">
      <t>コウザ</t>
    </rPh>
    <phoneticPr fontId="65"/>
  </si>
  <si>
    <t>松山大学　樋又キャンパス</t>
    <rPh sb="0" eb="2">
      <t>マツヤマ</t>
    </rPh>
    <rPh sb="2" eb="4">
      <t>ダイガク</t>
    </rPh>
    <rPh sb="5" eb="7">
      <t>ヒマタ</t>
    </rPh>
    <phoneticPr fontId="65"/>
  </si>
  <si>
    <t>第12回　草加薬物療法研究会</t>
    <rPh sb="0" eb="1">
      <t>ダイ</t>
    </rPh>
    <rPh sb="3" eb="4">
      <t>カイ</t>
    </rPh>
    <rPh sb="5" eb="7">
      <t>ソウカ</t>
    </rPh>
    <rPh sb="7" eb="9">
      <t>ヤクブツ</t>
    </rPh>
    <rPh sb="9" eb="11">
      <t>リョウホウ</t>
    </rPh>
    <rPh sb="11" eb="14">
      <t>ケンキュウカイ</t>
    </rPh>
    <phoneticPr fontId="65"/>
  </si>
  <si>
    <t>岩手県病院薬剤師会　教育・研修委員会</t>
    <rPh sb="0" eb="3">
      <t>イワテケン</t>
    </rPh>
    <rPh sb="3" eb="5">
      <t>ビョウイン</t>
    </rPh>
    <rPh sb="5" eb="8">
      <t>ヤクザイシ</t>
    </rPh>
    <rPh sb="8" eb="9">
      <t>カイ</t>
    </rPh>
    <rPh sb="10" eb="12">
      <t>キョウイク</t>
    </rPh>
    <rPh sb="13" eb="15">
      <t>ケンシュウ</t>
    </rPh>
    <rPh sb="15" eb="18">
      <t>イインカイ</t>
    </rPh>
    <phoneticPr fontId="65"/>
  </si>
  <si>
    <t>平成30年度岩手県病院薬剤師会　第3回がん・緩和セミナー</t>
    <rPh sb="0" eb="2">
      <t>ヘイセイ</t>
    </rPh>
    <rPh sb="4" eb="6">
      <t>ネンド</t>
    </rPh>
    <rPh sb="6" eb="9">
      <t>イワテケン</t>
    </rPh>
    <rPh sb="9" eb="11">
      <t>ビョウイン</t>
    </rPh>
    <rPh sb="11" eb="14">
      <t>ヤクザイシ</t>
    </rPh>
    <rPh sb="14" eb="15">
      <t>カイ</t>
    </rPh>
    <rPh sb="16" eb="17">
      <t>ダイ</t>
    </rPh>
    <rPh sb="18" eb="19">
      <t>カイ</t>
    </rPh>
    <rPh sb="22" eb="24">
      <t>カンワ</t>
    </rPh>
    <phoneticPr fontId="65"/>
  </si>
  <si>
    <t>岩手医科大学附属病院循環器医療センター9階　1番講義室</t>
    <rPh sb="0" eb="2">
      <t>イワテ</t>
    </rPh>
    <rPh sb="2" eb="4">
      <t>イカ</t>
    </rPh>
    <rPh sb="4" eb="6">
      <t>ダイガク</t>
    </rPh>
    <rPh sb="6" eb="8">
      <t>フゾク</t>
    </rPh>
    <rPh sb="8" eb="10">
      <t>ビョウイン</t>
    </rPh>
    <rPh sb="10" eb="13">
      <t>ジュンカンキ</t>
    </rPh>
    <rPh sb="13" eb="15">
      <t>イリョウ</t>
    </rPh>
    <rPh sb="20" eb="21">
      <t>カイ</t>
    </rPh>
    <rPh sb="23" eb="24">
      <t>バン</t>
    </rPh>
    <rPh sb="24" eb="27">
      <t>コウギシツ</t>
    </rPh>
    <phoneticPr fontId="65"/>
  </si>
  <si>
    <t>第3回薬剤師のための臨床腫瘍薬学セミナー</t>
    <rPh sb="0" eb="1">
      <t>ダイ</t>
    </rPh>
    <rPh sb="2" eb="3">
      <t>カイ</t>
    </rPh>
    <rPh sb="3" eb="6">
      <t>ヤクザイシ</t>
    </rPh>
    <rPh sb="10" eb="12">
      <t>リンショウ</t>
    </rPh>
    <rPh sb="12" eb="14">
      <t>シュヨウ</t>
    </rPh>
    <rPh sb="14" eb="16">
      <t>ヤクガク</t>
    </rPh>
    <phoneticPr fontId="65"/>
  </si>
  <si>
    <t>第415回　医師会病院薬物療法研修会</t>
    <rPh sb="0" eb="1">
      <t>ダイ</t>
    </rPh>
    <rPh sb="4" eb="5">
      <t>カイ</t>
    </rPh>
    <rPh sb="6" eb="8">
      <t>イシ</t>
    </rPh>
    <rPh sb="8" eb="9">
      <t>カイ</t>
    </rPh>
    <rPh sb="9" eb="11">
      <t>ビョウイン</t>
    </rPh>
    <rPh sb="11" eb="13">
      <t>ヤクブツ</t>
    </rPh>
    <rPh sb="13" eb="15">
      <t>リョウホウ</t>
    </rPh>
    <rPh sb="15" eb="18">
      <t>ケンシュウカイ</t>
    </rPh>
    <phoneticPr fontId="65"/>
  </si>
  <si>
    <t>鹿児島市医師会病院　別館6階ホール</t>
    <rPh sb="0" eb="4">
      <t>カゴシマシ</t>
    </rPh>
    <rPh sb="4" eb="7">
      <t>イシカイ</t>
    </rPh>
    <rPh sb="7" eb="9">
      <t>ビョウイン</t>
    </rPh>
    <phoneticPr fontId="65"/>
  </si>
  <si>
    <t>第13回　草加薬物療法研究会</t>
    <rPh sb="0" eb="1">
      <t>ダイ</t>
    </rPh>
    <rPh sb="3" eb="4">
      <t>カイ</t>
    </rPh>
    <rPh sb="5" eb="7">
      <t>ソウカ</t>
    </rPh>
    <rPh sb="7" eb="9">
      <t>ヤクブツ</t>
    </rPh>
    <rPh sb="9" eb="11">
      <t>リョウホウ</t>
    </rPh>
    <rPh sb="11" eb="14">
      <t>ケンキュウカイ</t>
    </rPh>
    <phoneticPr fontId="65"/>
  </si>
  <si>
    <t>草加市立病院　心臓・脳血管センター5階　大会講堂</t>
    <rPh sb="0" eb="2">
      <t>ソウカ</t>
    </rPh>
    <rPh sb="2" eb="4">
      <t>シリツ</t>
    </rPh>
    <rPh sb="4" eb="6">
      <t>ビョウイン</t>
    </rPh>
    <rPh sb="7" eb="9">
      <t>シンゾウ</t>
    </rPh>
    <rPh sb="10" eb="11">
      <t>ノウ</t>
    </rPh>
    <rPh sb="11" eb="13">
      <t>ケッカン</t>
    </rPh>
    <rPh sb="18" eb="19">
      <t>カイ</t>
    </rPh>
    <rPh sb="20" eb="22">
      <t>タイカイ</t>
    </rPh>
    <rPh sb="22" eb="24">
      <t>コウドウ</t>
    </rPh>
    <phoneticPr fontId="65"/>
  </si>
  <si>
    <t>第14回　草加薬物療法研究会</t>
    <rPh sb="0" eb="1">
      <t>ダイ</t>
    </rPh>
    <rPh sb="3" eb="4">
      <t>カイ</t>
    </rPh>
    <rPh sb="5" eb="7">
      <t>ソウカ</t>
    </rPh>
    <rPh sb="7" eb="9">
      <t>ヤクブツ</t>
    </rPh>
    <rPh sb="9" eb="11">
      <t>リョウホウ</t>
    </rPh>
    <rPh sb="11" eb="14">
      <t>ケンキュウカイ</t>
    </rPh>
    <phoneticPr fontId="65"/>
  </si>
  <si>
    <t>高知県病院薬剤師会</t>
    <rPh sb="0" eb="3">
      <t>コウチケン</t>
    </rPh>
    <rPh sb="3" eb="5">
      <t>ビョウイン</t>
    </rPh>
    <rPh sb="5" eb="8">
      <t>ヤクザイシ</t>
    </rPh>
    <rPh sb="8" eb="9">
      <t>カイ</t>
    </rPh>
    <phoneticPr fontId="65"/>
  </si>
  <si>
    <t>第7回がん専門部会講習会</t>
    <rPh sb="0" eb="1">
      <t>ダイ</t>
    </rPh>
    <rPh sb="2" eb="3">
      <t>カイ</t>
    </rPh>
    <rPh sb="5" eb="7">
      <t>センモン</t>
    </rPh>
    <rPh sb="7" eb="9">
      <t>ブカイ</t>
    </rPh>
    <rPh sb="9" eb="12">
      <t>コウシュウカイ</t>
    </rPh>
    <phoneticPr fontId="65"/>
  </si>
  <si>
    <t>サンピアセリーズ　3階マリンホール</t>
    <rPh sb="10" eb="11">
      <t>カイ</t>
    </rPh>
    <phoneticPr fontId="65"/>
  </si>
  <si>
    <t>第90回抗がん剤研修会</t>
    <rPh sb="0" eb="1">
      <t>ダイ</t>
    </rPh>
    <rPh sb="3" eb="4">
      <t>カイ</t>
    </rPh>
    <rPh sb="4" eb="5">
      <t>コウ</t>
    </rPh>
    <rPh sb="7" eb="8">
      <t>ザイ</t>
    </rPh>
    <rPh sb="8" eb="11">
      <t>ケンシュウカイ</t>
    </rPh>
    <phoneticPr fontId="65"/>
  </si>
  <si>
    <t>ソニックシティ　4階　国際会議室</t>
    <rPh sb="9" eb="10">
      <t>カイ</t>
    </rPh>
    <rPh sb="11" eb="13">
      <t>コクサイ</t>
    </rPh>
    <rPh sb="13" eb="16">
      <t>カイギシツ</t>
    </rPh>
    <phoneticPr fontId="65"/>
  </si>
  <si>
    <t>第20回 緩和ケアセンター勉強会＆連携カンファレンス</t>
    <rPh sb="0" eb="1">
      <t>ダイ</t>
    </rPh>
    <rPh sb="3" eb="4">
      <t>カイ</t>
    </rPh>
    <rPh sb="5" eb="7">
      <t>カンワ</t>
    </rPh>
    <rPh sb="13" eb="16">
      <t>ベンキョウカイ</t>
    </rPh>
    <rPh sb="17" eb="19">
      <t>レンケイ</t>
    </rPh>
    <phoneticPr fontId="65"/>
  </si>
  <si>
    <t>Risk and Insurance Management Academy(RAIMA)/中外製薬株式会社（共催）RAIMA　代表　名古屋第一赤十字病院　野村浩夫</t>
    <rPh sb="45" eb="47">
      <t>チュウガイ</t>
    </rPh>
    <rPh sb="47" eb="49">
      <t>セイヤク</t>
    </rPh>
    <rPh sb="49" eb="53">
      <t>カブシキガイシャ</t>
    </rPh>
    <rPh sb="54" eb="56">
      <t>キョウサイ</t>
    </rPh>
    <rPh sb="63" eb="65">
      <t>ダイヒョウ</t>
    </rPh>
    <rPh sb="66" eb="69">
      <t>ナゴヤ</t>
    </rPh>
    <rPh sb="69" eb="71">
      <t>ダイイチ</t>
    </rPh>
    <rPh sb="71" eb="74">
      <t>セキジュウジ</t>
    </rPh>
    <rPh sb="74" eb="76">
      <t>ビョウイン</t>
    </rPh>
    <rPh sb="77" eb="79">
      <t>ノムラ</t>
    </rPh>
    <rPh sb="79" eb="80">
      <t>ヒロシ</t>
    </rPh>
    <rPh sb="80" eb="81">
      <t>オット</t>
    </rPh>
    <phoneticPr fontId="65"/>
  </si>
  <si>
    <t>第27回呼吸器疾患チーム医療研究会</t>
    <rPh sb="0" eb="1">
      <t>ダイ</t>
    </rPh>
    <rPh sb="3" eb="4">
      <t>カイ</t>
    </rPh>
    <rPh sb="4" eb="7">
      <t>コキュウキ</t>
    </rPh>
    <rPh sb="7" eb="9">
      <t>シッカン</t>
    </rPh>
    <rPh sb="12" eb="14">
      <t>イリョウ</t>
    </rPh>
    <rPh sb="14" eb="16">
      <t>ケンキュウ</t>
    </rPh>
    <rPh sb="16" eb="17">
      <t>カイ</t>
    </rPh>
    <phoneticPr fontId="65"/>
  </si>
  <si>
    <t>中外製薬株式会社　8階会議室</t>
    <rPh sb="0" eb="4">
      <t>チュウガイセイヤク</t>
    </rPh>
    <rPh sb="4" eb="8">
      <t>カブシキガイシャ</t>
    </rPh>
    <rPh sb="10" eb="11">
      <t>カイ</t>
    </rPh>
    <rPh sb="11" eb="14">
      <t>カイギシツ</t>
    </rPh>
    <phoneticPr fontId="65"/>
  </si>
  <si>
    <t>2019年度　第1回神奈川県がん薬物療法・専門薬剤師ワークショップ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</si>
  <si>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品川薬剤師会・日本化薬株式会社</t>
    <rPh sb="0" eb="2">
      <t>シナガワ</t>
    </rPh>
    <rPh sb="2" eb="5">
      <t>ヤクザイシ</t>
    </rPh>
    <rPh sb="5" eb="6">
      <t>カイ</t>
    </rPh>
    <rPh sb="7" eb="9">
      <t>ニホン</t>
    </rPh>
    <rPh sb="9" eb="11">
      <t>カヤク</t>
    </rPh>
    <rPh sb="11" eb="15">
      <t>カブシキガイシャ</t>
    </rPh>
    <phoneticPr fontId="65"/>
  </si>
  <si>
    <t>第一回品川地区がん医療セミナー</t>
    <rPh sb="0" eb="1">
      <t>ダイ</t>
    </rPh>
    <rPh sb="1" eb="3">
      <t>イッカイ</t>
    </rPh>
    <rPh sb="3" eb="5">
      <t>シナガワ</t>
    </rPh>
    <rPh sb="5" eb="7">
      <t>チク</t>
    </rPh>
    <rPh sb="9" eb="11">
      <t>イリョウ</t>
    </rPh>
    <phoneticPr fontId="65"/>
  </si>
  <si>
    <t>アリアル会議室ANNEX　五反田</t>
    <rPh sb="4" eb="7">
      <t>カイギシツ</t>
    </rPh>
    <rPh sb="13" eb="16">
      <t>ゴタンダ</t>
    </rPh>
    <phoneticPr fontId="65"/>
  </si>
  <si>
    <t>第14回病診薬連携緩和ケア研究会</t>
    <rPh sb="0" eb="1">
      <t>ダイ</t>
    </rPh>
    <rPh sb="3" eb="4">
      <t>カイ</t>
    </rPh>
    <rPh sb="4" eb="6">
      <t>ビョウシン</t>
    </rPh>
    <rPh sb="6" eb="7">
      <t>クスリ</t>
    </rPh>
    <rPh sb="7" eb="9">
      <t>レンケイ</t>
    </rPh>
    <rPh sb="9" eb="11">
      <t>カンワ</t>
    </rPh>
    <rPh sb="13" eb="16">
      <t>ケンキュウカイ</t>
    </rPh>
    <phoneticPr fontId="65"/>
  </si>
  <si>
    <t>第一回緩和医療領域薬剤師養成研究会 Basic Class</t>
    <rPh sb="0" eb="1">
      <t>ダイ</t>
    </rPh>
    <rPh sb="1" eb="3">
      <t>イッカイ</t>
    </rPh>
    <rPh sb="3" eb="5">
      <t>カンワ</t>
    </rPh>
    <rPh sb="5" eb="7">
      <t>イリョウ</t>
    </rPh>
    <rPh sb="7" eb="9">
      <t>リョウイキ</t>
    </rPh>
    <rPh sb="9" eb="12">
      <t>ヤクザイシ</t>
    </rPh>
    <rPh sb="12" eb="14">
      <t>ヨウセイ</t>
    </rPh>
    <rPh sb="14" eb="17">
      <t>ケンキュウカイ</t>
    </rPh>
    <phoneticPr fontId="65"/>
  </si>
  <si>
    <t>星薬科大学　新星館1階　101教室</t>
    <rPh sb="0" eb="1">
      <t>ホシ</t>
    </rPh>
    <rPh sb="1" eb="3">
      <t>ヤッカ</t>
    </rPh>
    <rPh sb="3" eb="5">
      <t>ダイガク</t>
    </rPh>
    <rPh sb="6" eb="8">
      <t>シンセイ</t>
    </rPh>
    <rPh sb="8" eb="9">
      <t>カン</t>
    </rPh>
    <rPh sb="10" eb="11">
      <t>カイ</t>
    </rPh>
    <rPh sb="15" eb="17">
      <t>キョウシツ</t>
    </rPh>
    <phoneticPr fontId="65"/>
  </si>
  <si>
    <t>慶応義塾大学薬学部</t>
    <rPh sb="0" eb="6">
      <t>ケイオウギジュクダイガク</t>
    </rPh>
    <rPh sb="6" eb="9">
      <t>ヤクガクブ</t>
    </rPh>
    <phoneticPr fontId="65"/>
  </si>
  <si>
    <t>2019年度慶應義塾大学薬学部公開講座　第1回がんプロフェッショナル研修会</t>
    <rPh sb="4" eb="6">
      <t>ネンド</t>
    </rPh>
    <rPh sb="12" eb="15">
      <t>ヤクガクブ</t>
    </rPh>
    <rPh sb="15" eb="17">
      <t>コウカイ</t>
    </rPh>
    <rPh sb="17" eb="19">
      <t>コウザ</t>
    </rPh>
    <rPh sb="20" eb="21">
      <t>ダイ</t>
    </rPh>
    <rPh sb="22" eb="23">
      <t>カイ</t>
    </rPh>
    <rPh sb="34" eb="37">
      <t>ケンシュウカイ</t>
    </rPh>
    <phoneticPr fontId="65"/>
  </si>
  <si>
    <t>第15回　草加薬物療法研究会</t>
    <rPh sb="0" eb="1">
      <t>ダイ</t>
    </rPh>
    <rPh sb="3" eb="4">
      <t>カイ</t>
    </rPh>
    <rPh sb="5" eb="7">
      <t>ソウカ</t>
    </rPh>
    <rPh sb="7" eb="9">
      <t>ヤクブツ</t>
    </rPh>
    <rPh sb="9" eb="11">
      <t>リョウホウ</t>
    </rPh>
    <rPh sb="11" eb="14">
      <t>ケンキュウカイ</t>
    </rPh>
    <phoneticPr fontId="65"/>
  </si>
  <si>
    <t>草加市立病院　心臓・脳血管センター5階　大講堂</t>
    <rPh sb="0" eb="2">
      <t>ソウカ</t>
    </rPh>
    <rPh sb="2" eb="4">
      <t>シリツ</t>
    </rPh>
    <rPh sb="4" eb="6">
      <t>ビョウイン</t>
    </rPh>
    <rPh sb="7" eb="9">
      <t>シンゾウ</t>
    </rPh>
    <rPh sb="10" eb="11">
      <t>ノウ</t>
    </rPh>
    <rPh sb="11" eb="13">
      <t>ケッカン</t>
    </rPh>
    <rPh sb="18" eb="19">
      <t>カイ</t>
    </rPh>
    <rPh sb="20" eb="21">
      <t>ダイ</t>
    </rPh>
    <rPh sb="21" eb="23">
      <t>コウドウ</t>
    </rPh>
    <phoneticPr fontId="65"/>
  </si>
  <si>
    <t>第50回福岡県病院薬剤師会オンコロジー研修会</t>
    <rPh sb="0" eb="1">
      <t>ダイ</t>
    </rPh>
    <rPh sb="3" eb="4">
      <t>カイ</t>
    </rPh>
    <rPh sb="4" eb="7">
      <t>フクオカケン</t>
    </rPh>
    <rPh sb="7" eb="12">
      <t>ビョウインヤクザイシ</t>
    </rPh>
    <rPh sb="12" eb="13">
      <t>カイ</t>
    </rPh>
    <rPh sb="19" eb="22">
      <t>ケンシュウカイ</t>
    </rPh>
    <phoneticPr fontId="65"/>
  </si>
  <si>
    <t>福岡県中小企業振興センター2階　ホールA</t>
    <rPh sb="0" eb="3">
      <t>フクオカケン</t>
    </rPh>
    <rPh sb="3" eb="5">
      <t>チュウショウ</t>
    </rPh>
    <rPh sb="5" eb="7">
      <t>キギョウ</t>
    </rPh>
    <rPh sb="7" eb="9">
      <t>シンコウ</t>
    </rPh>
    <rPh sb="14" eb="15">
      <t>カイ</t>
    </rPh>
    <phoneticPr fontId="65"/>
  </si>
  <si>
    <t>第21回緩和ケアセンター勉強会＆連携カンファレンス</t>
    <rPh sb="0" eb="1">
      <t>ダイ</t>
    </rPh>
    <rPh sb="3" eb="4">
      <t>カイ</t>
    </rPh>
    <rPh sb="4" eb="6">
      <t>カンワ</t>
    </rPh>
    <rPh sb="12" eb="15">
      <t>ベンキョウカイ</t>
    </rPh>
    <rPh sb="16" eb="18">
      <t>レンケイ</t>
    </rPh>
    <phoneticPr fontId="65"/>
  </si>
  <si>
    <t>第3回南区保険薬局研修会</t>
    <rPh sb="0" eb="1">
      <t>ダイ</t>
    </rPh>
    <rPh sb="2" eb="3">
      <t>カイ</t>
    </rPh>
    <rPh sb="3" eb="5">
      <t>ミナミク</t>
    </rPh>
    <rPh sb="5" eb="7">
      <t>ホケン</t>
    </rPh>
    <rPh sb="7" eb="9">
      <t>ヤッキョク</t>
    </rPh>
    <rPh sb="9" eb="11">
      <t>ケンシュウ</t>
    </rPh>
    <rPh sb="11" eb="12">
      <t>カイ</t>
    </rPh>
    <phoneticPr fontId="65"/>
  </si>
  <si>
    <t>広島県薬剤師会館　2階　ふたばホール</t>
    <rPh sb="0" eb="3">
      <t>ヒロシマケン</t>
    </rPh>
    <rPh sb="3" eb="6">
      <t>ヤクザイシ</t>
    </rPh>
    <rPh sb="6" eb="8">
      <t>カイカン</t>
    </rPh>
    <rPh sb="10" eb="11">
      <t>カイ</t>
    </rPh>
    <phoneticPr fontId="65"/>
  </si>
  <si>
    <t>北海道病院薬剤師会・室蘭病院薬剤師会・第一三共株式会社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ダイイチ</t>
    </rPh>
    <rPh sb="21" eb="23">
      <t>サンキョウ</t>
    </rPh>
    <rPh sb="23" eb="27">
      <t>カブシキガイシャ</t>
    </rPh>
    <phoneticPr fontId="65"/>
  </si>
  <si>
    <t>2019年度　第1回室蘭がんセミナー</t>
    <rPh sb="4" eb="6">
      <t>ネンド</t>
    </rPh>
    <rPh sb="7" eb="8">
      <t>ダイ</t>
    </rPh>
    <rPh sb="9" eb="10">
      <t>カイ</t>
    </rPh>
    <rPh sb="10" eb="12">
      <t>ムロラン</t>
    </rPh>
    <phoneticPr fontId="65"/>
  </si>
  <si>
    <t>きらん（室蘭市生涯学習センター）「研修室」</t>
    <rPh sb="4" eb="6">
      <t>ムロラン</t>
    </rPh>
    <rPh sb="6" eb="7">
      <t>シ</t>
    </rPh>
    <rPh sb="7" eb="9">
      <t>ショウガイ</t>
    </rPh>
    <rPh sb="9" eb="11">
      <t>ガクシュウ</t>
    </rPh>
    <rPh sb="17" eb="20">
      <t>ケンシュウシツ</t>
    </rPh>
    <phoneticPr fontId="65"/>
  </si>
  <si>
    <t>浜田薬剤師会</t>
    <rPh sb="0" eb="2">
      <t>ハマダ</t>
    </rPh>
    <rPh sb="2" eb="5">
      <t>ヤクザイシ</t>
    </rPh>
    <rPh sb="5" eb="6">
      <t>カイ</t>
    </rPh>
    <phoneticPr fontId="65"/>
  </si>
  <si>
    <t>第279回　浜田薬剤師セミナー</t>
    <rPh sb="0" eb="1">
      <t>ダイ</t>
    </rPh>
    <rPh sb="4" eb="5">
      <t>カイ</t>
    </rPh>
    <rPh sb="6" eb="8">
      <t>ハマダ</t>
    </rPh>
    <rPh sb="8" eb="11">
      <t>ヤクザイシ</t>
    </rPh>
    <phoneticPr fontId="65"/>
  </si>
  <si>
    <t>第29回東北臨床腫瘍セミナー</t>
    <rPh sb="4" eb="6">
      <t>トウホク</t>
    </rPh>
    <rPh sb="6" eb="8">
      <t>リンショウ</t>
    </rPh>
    <rPh sb="8" eb="10">
      <t>シュヨウ</t>
    </rPh>
    <phoneticPr fontId="65"/>
  </si>
  <si>
    <t>東北大学マルチメディア教育研究棟2階　マルチメディアホール</t>
    <rPh sb="0" eb="2">
      <t>トウホク</t>
    </rPh>
    <rPh sb="2" eb="4">
      <t>ダイガク</t>
    </rPh>
    <rPh sb="11" eb="13">
      <t>キョウイク</t>
    </rPh>
    <rPh sb="13" eb="15">
      <t>ケンキュウ</t>
    </rPh>
    <rPh sb="15" eb="16">
      <t>トウ</t>
    </rPh>
    <rPh sb="17" eb="18">
      <t>カイ</t>
    </rPh>
    <phoneticPr fontId="65"/>
  </si>
  <si>
    <t>令和元年度　奈良県がん化学療法薬剤師研修会
「薬剤師に必要なレジメンマネジメントについて学ぼう！」</t>
    <rPh sb="0" eb="2">
      <t>レイワ</t>
    </rPh>
    <rPh sb="2" eb="4">
      <t>ガンネン</t>
    </rPh>
    <rPh sb="4" eb="5">
      <t>ド</t>
    </rPh>
    <rPh sb="6" eb="9">
      <t>ナラケン</t>
    </rPh>
    <rPh sb="11" eb="13">
      <t>カガク</t>
    </rPh>
    <rPh sb="13" eb="15">
      <t>リョウホウ</t>
    </rPh>
    <rPh sb="15" eb="18">
      <t>ヤクザイシ</t>
    </rPh>
    <rPh sb="18" eb="20">
      <t>ケンシュウ</t>
    </rPh>
    <rPh sb="20" eb="21">
      <t>カイ</t>
    </rPh>
    <phoneticPr fontId="65"/>
  </si>
  <si>
    <t>ミグランス橿原市役所分庁舎4階コンベンションルーム</t>
    <rPh sb="5" eb="7">
      <t>カシハラ</t>
    </rPh>
    <rPh sb="7" eb="10">
      <t>シヤクショ</t>
    </rPh>
    <rPh sb="10" eb="13">
      <t>ブンチョウシャ</t>
    </rPh>
    <rPh sb="14" eb="15">
      <t>カイ</t>
    </rPh>
    <phoneticPr fontId="65"/>
  </si>
  <si>
    <t>七隈薬物療法セミナー～第12回病診薬連携の会～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5"/>
  </si>
  <si>
    <t>福岡大学病院　新館1階　多目的室</t>
    <rPh sb="0" eb="2">
      <t>フクオカ</t>
    </rPh>
    <rPh sb="2" eb="4">
      <t>ダイガク</t>
    </rPh>
    <rPh sb="4" eb="6">
      <t>ビョウイン</t>
    </rPh>
    <rPh sb="7" eb="9">
      <t>シンカン</t>
    </rPh>
    <rPh sb="10" eb="11">
      <t>カイ</t>
    </rPh>
    <rPh sb="12" eb="15">
      <t>タモクテキ</t>
    </rPh>
    <rPh sb="15" eb="16">
      <t>シツ</t>
    </rPh>
    <phoneticPr fontId="65"/>
  </si>
  <si>
    <t>第16回　草加薬物療法研究会</t>
    <rPh sb="0" eb="1">
      <t>ダイ</t>
    </rPh>
    <rPh sb="3" eb="4">
      <t>カイ</t>
    </rPh>
    <rPh sb="5" eb="7">
      <t>ソウカ</t>
    </rPh>
    <rPh sb="7" eb="9">
      <t>ヤクブツ</t>
    </rPh>
    <rPh sb="9" eb="11">
      <t>リョウホウ</t>
    </rPh>
    <rPh sb="11" eb="14">
      <t>ケンキュウカイ</t>
    </rPh>
    <phoneticPr fontId="65"/>
  </si>
  <si>
    <t>第12回　広島がん薬物療法セミナー（基礎コース）</t>
    <rPh sb="0" eb="1">
      <t>ダイ</t>
    </rPh>
    <rPh sb="3" eb="4">
      <t>カイ</t>
    </rPh>
    <rPh sb="5" eb="7">
      <t>ヒロシマ</t>
    </rPh>
    <rPh sb="9" eb="11">
      <t>ヤクブツ</t>
    </rPh>
    <rPh sb="11" eb="13">
      <t>リョウホウ</t>
    </rPh>
    <rPh sb="18" eb="20">
      <t>キソ</t>
    </rPh>
    <phoneticPr fontId="65"/>
  </si>
  <si>
    <t>第3回神奈川がん領域均てん化のための勉強会</t>
    <rPh sb="0" eb="1">
      <t>ダイ</t>
    </rPh>
    <rPh sb="2" eb="3">
      <t>カイ</t>
    </rPh>
    <rPh sb="3" eb="6">
      <t>カナガワ</t>
    </rPh>
    <rPh sb="8" eb="10">
      <t>リョウイキ</t>
    </rPh>
    <rPh sb="10" eb="11">
      <t>キン</t>
    </rPh>
    <rPh sb="13" eb="14">
      <t>カ</t>
    </rPh>
    <rPh sb="18" eb="20">
      <t>ベンキョウ</t>
    </rPh>
    <rPh sb="20" eb="21">
      <t>カイ</t>
    </rPh>
    <phoneticPr fontId="65"/>
  </si>
  <si>
    <t>第17回　草加薬物療法研究会</t>
    <rPh sb="0" eb="1">
      <t>ダイ</t>
    </rPh>
    <rPh sb="3" eb="4">
      <t>カイ</t>
    </rPh>
    <rPh sb="5" eb="7">
      <t>ソウカ</t>
    </rPh>
    <rPh sb="7" eb="9">
      <t>ヤクブツ</t>
    </rPh>
    <rPh sb="9" eb="11">
      <t>リョウホウ</t>
    </rPh>
    <rPh sb="11" eb="14">
      <t>ケンキュウカイ</t>
    </rPh>
    <phoneticPr fontId="65"/>
  </si>
  <si>
    <t>第4回　福岡オンコロジー病診薬連携研究会</t>
    <rPh sb="0" eb="1">
      <t>ダイ</t>
    </rPh>
    <rPh sb="2" eb="3">
      <t>カイ</t>
    </rPh>
    <rPh sb="4" eb="6">
      <t>フクオカ</t>
    </rPh>
    <rPh sb="12" eb="14">
      <t>ビョウシン</t>
    </rPh>
    <rPh sb="14" eb="15">
      <t>ヤク</t>
    </rPh>
    <rPh sb="15" eb="17">
      <t>レンケイ</t>
    </rPh>
    <rPh sb="17" eb="20">
      <t>ケンキュウカイ</t>
    </rPh>
    <phoneticPr fontId="65"/>
  </si>
  <si>
    <t>株式会社アステム 本社</t>
    <rPh sb="0" eb="4">
      <t>カブシキガイシャ</t>
    </rPh>
    <phoneticPr fontId="65"/>
  </si>
  <si>
    <t>第224回鹿児島県病院薬剤師会研修会　第37回がん薬物療法対策講習会</t>
    <rPh sb="0" eb="1">
      <t>ダイ</t>
    </rPh>
    <rPh sb="4" eb="5">
      <t>カイ</t>
    </rPh>
    <rPh sb="5" eb="9">
      <t>カゴシマケン</t>
    </rPh>
    <rPh sb="9" eb="11">
      <t>ビョウイン</t>
    </rPh>
    <rPh sb="11" eb="14">
      <t>ヤクザイシ</t>
    </rPh>
    <rPh sb="14" eb="15">
      <t>カイ</t>
    </rPh>
    <rPh sb="15" eb="17">
      <t>ケンシュウ</t>
    </rPh>
    <rPh sb="17" eb="18">
      <t>カイ</t>
    </rPh>
    <rPh sb="19" eb="20">
      <t>ダイ</t>
    </rPh>
    <rPh sb="22" eb="23">
      <t>カイ</t>
    </rPh>
    <rPh sb="25" eb="27">
      <t>ヤクブツ</t>
    </rPh>
    <rPh sb="27" eb="29">
      <t>リョウホウ</t>
    </rPh>
    <rPh sb="29" eb="31">
      <t>タイサク</t>
    </rPh>
    <rPh sb="31" eb="34">
      <t>コウシュウカイ</t>
    </rPh>
    <phoneticPr fontId="65"/>
  </si>
  <si>
    <t>株式会社アステム鹿児島営業部　5階会議室</t>
    <rPh sb="0" eb="4">
      <t>カブシキガイシャ</t>
    </rPh>
    <rPh sb="8" eb="11">
      <t>カゴシマ</t>
    </rPh>
    <rPh sb="11" eb="13">
      <t>エイギョウ</t>
    </rPh>
    <rPh sb="13" eb="14">
      <t>ブ</t>
    </rPh>
    <rPh sb="16" eb="17">
      <t>カイ</t>
    </rPh>
    <rPh sb="17" eb="20">
      <t>カイギシツ</t>
    </rPh>
    <phoneticPr fontId="65"/>
  </si>
  <si>
    <t>北海道病院薬剤師会・室蘭病院薬剤師会・株式会社ヤクルト本社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カブシキ</t>
    </rPh>
    <rPh sb="21" eb="23">
      <t>カイシャ</t>
    </rPh>
    <rPh sb="27" eb="29">
      <t>ホンシャ</t>
    </rPh>
    <phoneticPr fontId="65"/>
  </si>
  <si>
    <t>2019年度　第2回室蘭がんセミナー</t>
    <rPh sb="4" eb="6">
      <t>ネンド</t>
    </rPh>
    <rPh sb="7" eb="8">
      <t>ダイ</t>
    </rPh>
    <rPh sb="9" eb="10">
      <t>カイ</t>
    </rPh>
    <rPh sb="10" eb="12">
      <t>ムロラン</t>
    </rPh>
    <phoneticPr fontId="65"/>
  </si>
  <si>
    <t>製鉄記念室蘭病院　大講堂</t>
    <rPh sb="0" eb="2">
      <t>セイテツ</t>
    </rPh>
    <rPh sb="2" eb="4">
      <t>キネン</t>
    </rPh>
    <rPh sb="4" eb="6">
      <t>ムロラン</t>
    </rPh>
    <rPh sb="6" eb="8">
      <t>ビョウイン</t>
    </rPh>
    <rPh sb="9" eb="12">
      <t>ダイコウドウ</t>
    </rPh>
    <phoneticPr fontId="65"/>
  </si>
  <si>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65"/>
  </si>
  <si>
    <t>2019年度　第2回神奈川県がん薬物療法・専門薬剤師ワークショップ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</si>
  <si>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第91回抗がん剤研修会（集中講義）</t>
    <rPh sb="0" eb="1">
      <t>ダイ</t>
    </rPh>
    <rPh sb="3" eb="4">
      <t>カイ</t>
    </rPh>
    <rPh sb="4" eb="5">
      <t>コウ</t>
    </rPh>
    <rPh sb="7" eb="8">
      <t>ザイ</t>
    </rPh>
    <rPh sb="8" eb="11">
      <t>ケンシュウカイ</t>
    </rPh>
    <rPh sb="12" eb="14">
      <t>シュウチュウ</t>
    </rPh>
    <rPh sb="14" eb="16">
      <t>コウギ</t>
    </rPh>
    <phoneticPr fontId="65"/>
  </si>
  <si>
    <t>第18回　草加薬物療法研究会</t>
    <rPh sb="0" eb="1">
      <t>ダイ</t>
    </rPh>
    <rPh sb="3" eb="4">
      <t>カイ</t>
    </rPh>
    <rPh sb="5" eb="7">
      <t>ソウカ</t>
    </rPh>
    <rPh sb="7" eb="9">
      <t>ヤクブツ</t>
    </rPh>
    <rPh sb="9" eb="11">
      <t>リョウホウ</t>
    </rPh>
    <rPh sb="11" eb="14">
      <t>ケンキュウカイ</t>
    </rPh>
    <phoneticPr fontId="65"/>
  </si>
  <si>
    <t>札幌東区がん医療薬剤師研究会　第1回勉強会</t>
    <rPh sb="0" eb="2">
      <t>サッポロ</t>
    </rPh>
    <rPh sb="2" eb="4">
      <t>ヒガシク</t>
    </rPh>
    <rPh sb="6" eb="8">
      <t>イリョウ</t>
    </rPh>
    <rPh sb="8" eb="11">
      <t>ヤクザイシ</t>
    </rPh>
    <rPh sb="11" eb="14">
      <t>ケンキュウカイ</t>
    </rPh>
    <rPh sb="15" eb="16">
      <t>ダイ</t>
    </rPh>
    <rPh sb="17" eb="18">
      <t>カイ</t>
    </rPh>
    <rPh sb="18" eb="21">
      <t>ベンキョウカイ</t>
    </rPh>
    <phoneticPr fontId="65"/>
  </si>
  <si>
    <t>札幌東徳洲会病院</t>
    <rPh sb="0" eb="2">
      <t>サッポロ</t>
    </rPh>
    <rPh sb="2" eb="3">
      <t>ヒガシ</t>
    </rPh>
    <rPh sb="3" eb="6">
      <t>トクシュウカイ</t>
    </rPh>
    <rPh sb="6" eb="8">
      <t>ビョウイン</t>
    </rPh>
    <phoneticPr fontId="65"/>
  </si>
  <si>
    <t>第8回高知県病院薬剤師会がん専門部会講習会～がん専門薬剤師養成コースFD研修会</t>
    <rPh sb="0" eb="1">
      <t>ダイ</t>
    </rPh>
    <rPh sb="2" eb="3">
      <t>カイ</t>
    </rPh>
    <rPh sb="3" eb="6">
      <t>コウチケン</t>
    </rPh>
    <rPh sb="6" eb="8">
      <t>ビョウイン</t>
    </rPh>
    <rPh sb="8" eb="11">
      <t>ヤクザイシ</t>
    </rPh>
    <rPh sb="11" eb="12">
      <t>カイ</t>
    </rPh>
    <rPh sb="14" eb="16">
      <t>センモン</t>
    </rPh>
    <rPh sb="16" eb="18">
      <t>ブカイ</t>
    </rPh>
    <rPh sb="18" eb="21">
      <t>コウシュウカイ</t>
    </rPh>
    <rPh sb="24" eb="26">
      <t>センモン</t>
    </rPh>
    <rPh sb="26" eb="29">
      <t>ヤクザイシ</t>
    </rPh>
    <rPh sb="29" eb="31">
      <t>ヨウセイ</t>
    </rPh>
    <rPh sb="36" eb="38">
      <t>ケンシュウ</t>
    </rPh>
    <rPh sb="38" eb="39">
      <t>カイ</t>
    </rPh>
    <phoneticPr fontId="65"/>
  </si>
  <si>
    <t>高知城ホール</t>
    <rPh sb="0" eb="3">
      <t>コウチジョウ</t>
    </rPh>
    <phoneticPr fontId="65"/>
  </si>
  <si>
    <t>県央がん専門・認定薬剤師セミナー協議会、一般社団法人茨城県病院薬剤師会、日本化薬株式会社</t>
    <rPh sb="16" eb="19">
      <t>キョウギカイ</t>
    </rPh>
    <rPh sb="20" eb="24">
      <t>イッパンシャダン</t>
    </rPh>
    <rPh sb="24" eb="26">
      <t>ホウジン</t>
    </rPh>
    <rPh sb="26" eb="29">
      <t>イバラキケン</t>
    </rPh>
    <rPh sb="29" eb="31">
      <t>ビョウイン</t>
    </rPh>
    <rPh sb="31" eb="34">
      <t>ヤクザイシ</t>
    </rPh>
    <rPh sb="34" eb="35">
      <t>カイ</t>
    </rPh>
    <rPh sb="36" eb="38">
      <t>ニホン</t>
    </rPh>
    <rPh sb="38" eb="40">
      <t>カヤク</t>
    </rPh>
    <rPh sb="40" eb="44">
      <t>カブシキガイシャ</t>
    </rPh>
    <phoneticPr fontId="65"/>
  </si>
  <si>
    <t>第14回県央がん専門・認定薬剤師セミナー</t>
    <rPh sb="0" eb="1">
      <t>ダイ</t>
    </rPh>
    <rPh sb="3" eb="4">
      <t>カイ</t>
    </rPh>
    <rPh sb="4" eb="6">
      <t>ケンオウ</t>
    </rPh>
    <rPh sb="8" eb="10">
      <t>センモン</t>
    </rPh>
    <rPh sb="11" eb="13">
      <t>ニンテイ</t>
    </rPh>
    <rPh sb="13" eb="16">
      <t>ヤクザイシ</t>
    </rPh>
    <phoneticPr fontId="65"/>
  </si>
  <si>
    <t>IMSグループ薬学研究会</t>
    <rPh sb="7" eb="9">
      <t>ヤクガク</t>
    </rPh>
    <rPh sb="9" eb="12">
      <t>ケンキュウカイ</t>
    </rPh>
    <phoneticPr fontId="65"/>
  </si>
  <si>
    <t>第13回がん薬物療法認定薬剤師育成セミナー</t>
    <rPh sb="0" eb="1">
      <t>ダイ</t>
    </rPh>
    <rPh sb="3" eb="4">
      <t>カイ</t>
    </rPh>
    <rPh sb="6" eb="10">
      <t>ヤクブツリョウホウ</t>
    </rPh>
    <rPh sb="10" eb="12">
      <t>ニンテイ</t>
    </rPh>
    <rPh sb="12" eb="15">
      <t>ヤクザイシ</t>
    </rPh>
    <rPh sb="15" eb="17">
      <t>イクセイ</t>
    </rPh>
    <phoneticPr fontId="65"/>
  </si>
  <si>
    <t>第22回 緩和ケアセンター勉強会＆連携カンファレンス</t>
    <rPh sb="0" eb="1">
      <t>ダイ</t>
    </rPh>
    <rPh sb="3" eb="4">
      <t>カイ</t>
    </rPh>
    <rPh sb="5" eb="7">
      <t>カンワ</t>
    </rPh>
    <rPh sb="13" eb="16">
      <t>ベンキョウカイ</t>
    </rPh>
    <rPh sb="17" eb="19">
      <t>レンケイ</t>
    </rPh>
    <phoneticPr fontId="65"/>
  </si>
  <si>
    <t>松山赤十字病院</t>
    <rPh sb="0" eb="2">
      <t>マツヤマ</t>
    </rPh>
    <rPh sb="2" eb="5">
      <t>セキジュウジ</t>
    </rPh>
    <rPh sb="5" eb="7">
      <t>ビョウイン</t>
    </rPh>
    <phoneticPr fontId="65"/>
  </si>
  <si>
    <t>第1回薬薬連携セミナー「抗がん剤副作用マネジメント」</t>
    <rPh sb="0" eb="1">
      <t>ダイ</t>
    </rPh>
    <rPh sb="2" eb="3">
      <t>カイ</t>
    </rPh>
    <rPh sb="3" eb="4">
      <t>ヤク</t>
    </rPh>
    <rPh sb="4" eb="5">
      <t>ヤク</t>
    </rPh>
    <rPh sb="5" eb="7">
      <t>レンケイ</t>
    </rPh>
    <rPh sb="12" eb="13">
      <t>コウ</t>
    </rPh>
    <rPh sb="15" eb="16">
      <t>ザイ</t>
    </rPh>
    <rPh sb="16" eb="19">
      <t>フクサヨウ</t>
    </rPh>
    <phoneticPr fontId="65"/>
  </si>
  <si>
    <t>愛媛県薬剤師会館　3階　大会議場</t>
    <rPh sb="0" eb="3">
      <t>エヒメケン</t>
    </rPh>
    <rPh sb="3" eb="6">
      <t>ヤクザイシ</t>
    </rPh>
    <rPh sb="6" eb="8">
      <t>カイカン</t>
    </rPh>
    <rPh sb="10" eb="11">
      <t>カイ</t>
    </rPh>
    <rPh sb="12" eb="13">
      <t>ダイ</t>
    </rPh>
    <rPh sb="13" eb="16">
      <t>カイギジョウ</t>
    </rPh>
    <phoneticPr fontId="65"/>
  </si>
  <si>
    <t>第19回　草加薬物療法研究会</t>
    <rPh sb="0" eb="1">
      <t>ダイ</t>
    </rPh>
    <rPh sb="3" eb="4">
      <t>カイ</t>
    </rPh>
    <rPh sb="5" eb="7">
      <t>ソウカ</t>
    </rPh>
    <rPh sb="7" eb="9">
      <t>ヤクブツ</t>
    </rPh>
    <rPh sb="9" eb="11">
      <t>リョウホウ</t>
    </rPh>
    <rPh sb="11" eb="14">
      <t>ケンキュウカイ</t>
    </rPh>
    <phoneticPr fontId="65"/>
  </si>
  <si>
    <t>第3回　なかつ広域「がん化学療法」学びのすすめ</t>
    <rPh sb="0" eb="1">
      <t>ダイ</t>
    </rPh>
    <rPh sb="2" eb="3">
      <t>カイ</t>
    </rPh>
    <rPh sb="7" eb="9">
      <t>コウイキ</t>
    </rPh>
    <rPh sb="12" eb="14">
      <t>カガク</t>
    </rPh>
    <rPh sb="14" eb="16">
      <t>リョウホウ</t>
    </rPh>
    <rPh sb="17" eb="18">
      <t>マナ</t>
    </rPh>
    <phoneticPr fontId="65"/>
  </si>
  <si>
    <t>大分県中津市民病院　2階　多目的ルーム</t>
    <rPh sb="11" eb="12">
      <t>カイ</t>
    </rPh>
    <rPh sb="13" eb="16">
      <t>タモクテキ</t>
    </rPh>
    <phoneticPr fontId="65"/>
  </si>
  <si>
    <t>薬局で注意すべき抗がん薬の副作用，支持療法</t>
    <rPh sb="0" eb="2">
      <t>ヤッキョク</t>
    </rPh>
    <rPh sb="3" eb="5">
      <t>チュウイ</t>
    </rPh>
    <rPh sb="8" eb="9">
      <t>コウ</t>
    </rPh>
    <rPh sb="11" eb="12">
      <t>ヤク</t>
    </rPh>
    <rPh sb="13" eb="16">
      <t>フクサヨウ</t>
    </rPh>
    <rPh sb="17" eb="19">
      <t>シジ</t>
    </rPh>
    <rPh sb="19" eb="21">
      <t>リョウホウ</t>
    </rPh>
    <phoneticPr fontId="65"/>
  </si>
  <si>
    <t>第2回「緩和医療領域薬剤師養成研究会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</si>
  <si>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新宿住友スカイルーム　Room5+6</t>
    <rPh sb="0" eb="2">
      <t>シンジュク</t>
    </rPh>
    <rPh sb="2" eb="4">
      <t>スミトモ</t>
    </rPh>
    <phoneticPr fontId="65"/>
  </si>
  <si>
    <t>埼玉県立がんセンター　薬剤部</t>
    <rPh sb="0" eb="2">
      <t>サイタマ</t>
    </rPh>
    <rPh sb="2" eb="4">
      <t>ケンリツ</t>
    </rPh>
    <rPh sb="11" eb="13">
      <t>ヤクザイ</t>
    </rPh>
    <rPh sb="13" eb="14">
      <t>ブ</t>
    </rPh>
    <phoneticPr fontId="65"/>
  </si>
  <si>
    <t>第9回　埼玉県立がんセンター　がん薬薬連携シンポジウム</t>
    <rPh sb="0" eb="1">
      <t>ダイ</t>
    </rPh>
    <rPh sb="2" eb="3">
      <t>カイ</t>
    </rPh>
    <rPh sb="4" eb="7">
      <t>サイタマケン</t>
    </rPh>
    <rPh sb="7" eb="8">
      <t>リツ</t>
    </rPh>
    <rPh sb="17" eb="18">
      <t>ヤク</t>
    </rPh>
    <rPh sb="18" eb="19">
      <t>ヤク</t>
    </rPh>
    <rPh sb="19" eb="21">
      <t>レンケイ</t>
    </rPh>
    <phoneticPr fontId="65"/>
  </si>
  <si>
    <t>埼玉県立がんセンター　4階講堂</t>
    <rPh sb="0" eb="3">
      <t>サイタマケン</t>
    </rPh>
    <rPh sb="3" eb="4">
      <t>リツ</t>
    </rPh>
    <rPh sb="12" eb="13">
      <t>カイ</t>
    </rPh>
    <rPh sb="13" eb="15">
      <t>コウドウ</t>
    </rPh>
    <phoneticPr fontId="65"/>
  </si>
  <si>
    <t>令和元年度岩手県病院薬剤師会　第1回がん・緩和セミナー</t>
    <rPh sb="0" eb="2">
      <t>レイワ</t>
    </rPh>
    <rPh sb="2" eb="3">
      <t>ガン</t>
    </rPh>
    <rPh sb="3" eb="5">
      <t>ネンド</t>
    </rPh>
    <rPh sb="5" eb="8">
      <t>イワテケン</t>
    </rPh>
    <rPh sb="8" eb="10">
      <t>ビョウイン</t>
    </rPh>
    <rPh sb="10" eb="13">
      <t>ヤクザイシ</t>
    </rPh>
    <rPh sb="13" eb="14">
      <t>カイ</t>
    </rPh>
    <rPh sb="15" eb="16">
      <t>ダイ</t>
    </rPh>
    <rPh sb="17" eb="18">
      <t>カイ</t>
    </rPh>
    <rPh sb="21" eb="23">
      <t>カンワ</t>
    </rPh>
    <phoneticPr fontId="65"/>
  </si>
  <si>
    <t>岩手医科大学附属病院循環器医療センター9階　講義室</t>
    <rPh sb="0" eb="2">
      <t>イワテ</t>
    </rPh>
    <rPh sb="2" eb="4">
      <t>イカ</t>
    </rPh>
    <rPh sb="4" eb="6">
      <t>ダイガク</t>
    </rPh>
    <rPh sb="6" eb="8">
      <t>フゾク</t>
    </rPh>
    <rPh sb="8" eb="10">
      <t>ビョウイン</t>
    </rPh>
    <rPh sb="10" eb="13">
      <t>ジュンカンキ</t>
    </rPh>
    <rPh sb="13" eb="15">
      <t>イリョウ</t>
    </rPh>
    <rPh sb="20" eb="21">
      <t>カイ</t>
    </rPh>
    <rPh sb="22" eb="25">
      <t>コウギシツ</t>
    </rPh>
    <phoneticPr fontId="65"/>
  </si>
  <si>
    <t>第22回　薬剤師のための群馬抗がん薬研究会</t>
    <rPh sb="0" eb="1">
      <t>ダイ</t>
    </rPh>
    <rPh sb="3" eb="4">
      <t>カイ</t>
    </rPh>
    <rPh sb="5" eb="8">
      <t>ヤクザイシ</t>
    </rPh>
    <rPh sb="12" eb="14">
      <t>グンマ</t>
    </rPh>
    <rPh sb="14" eb="15">
      <t>コウ</t>
    </rPh>
    <rPh sb="17" eb="18">
      <t>ヤク</t>
    </rPh>
    <rPh sb="18" eb="21">
      <t>ケンキュウカイ</t>
    </rPh>
    <phoneticPr fontId="65"/>
  </si>
  <si>
    <t>前橋赤十字病院講堂</t>
    <rPh sb="0" eb="2">
      <t>マエバシ</t>
    </rPh>
    <rPh sb="2" eb="5">
      <t>セキジュウジ</t>
    </rPh>
    <rPh sb="5" eb="7">
      <t>ビョウイン</t>
    </rPh>
    <rPh sb="7" eb="9">
      <t>コウドウ</t>
    </rPh>
    <phoneticPr fontId="65"/>
  </si>
  <si>
    <t>日本化薬株式会社　水戸営業所</t>
    <rPh sb="0" eb="2">
      <t>ニホン</t>
    </rPh>
    <rPh sb="2" eb="4">
      <t>カヤク</t>
    </rPh>
    <rPh sb="4" eb="8">
      <t>カブシキガイシャ</t>
    </rPh>
    <rPh sb="9" eb="11">
      <t>ミト</t>
    </rPh>
    <rPh sb="11" eb="14">
      <t>エイギョウショ</t>
    </rPh>
    <phoneticPr fontId="65"/>
  </si>
  <si>
    <t>第10回　つくば地区薬薬連携研修会</t>
    <rPh sb="0" eb="1">
      <t>ダイ</t>
    </rPh>
    <rPh sb="3" eb="4">
      <t>カイ</t>
    </rPh>
    <rPh sb="8" eb="10">
      <t>チク</t>
    </rPh>
    <rPh sb="10" eb="11">
      <t>ヤク</t>
    </rPh>
    <rPh sb="11" eb="12">
      <t>ヤク</t>
    </rPh>
    <rPh sb="12" eb="14">
      <t>レンケイ</t>
    </rPh>
    <rPh sb="14" eb="16">
      <t>ケンシュウ</t>
    </rPh>
    <rPh sb="16" eb="17">
      <t>カイ</t>
    </rPh>
    <phoneticPr fontId="65"/>
  </si>
  <si>
    <t>筑波メディカル病院メディカルスクエア3階TMCホール</t>
    <rPh sb="0" eb="2">
      <t>ツクバ</t>
    </rPh>
    <rPh sb="7" eb="9">
      <t>ビョウイン</t>
    </rPh>
    <rPh sb="19" eb="20">
      <t>カイ</t>
    </rPh>
    <phoneticPr fontId="65"/>
  </si>
  <si>
    <t>七隈薬物療法セミナー～第13回病診薬連携の会～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5"/>
  </si>
  <si>
    <t>第1回　緩和医療領域薬剤師養成研究会　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</si>
  <si>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星薬科大学　100年記念館　3階　C31教室</t>
    <rPh sb="0" eb="1">
      <t>ホシ</t>
    </rPh>
    <rPh sb="1" eb="3">
      <t>ヤッカ</t>
    </rPh>
    <rPh sb="3" eb="5">
      <t>ダイガク</t>
    </rPh>
    <rPh sb="9" eb="10">
      <t>ネン</t>
    </rPh>
    <rPh sb="10" eb="12">
      <t>キネン</t>
    </rPh>
    <rPh sb="12" eb="13">
      <t>カン</t>
    </rPh>
    <rPh sb="15" eb="16">
      <t>カイ</t>
    </rPh>
    <rPh sb="20" eb="22">
      <t>キョウシツ</t>
    </rPh>
    <phoneticPr fontId="65"/>
  </si>
  <si>
    <t>高度薬学管理講座</t>
    <rPh sb="0" eb="2">
      <t>コウド</t>
    </rPh>
    <rPh sb="2" eb="4">
      <t>ヤクガク</t>
    </rPh>
    <rPh sb="4" eb="6">
      <t>カンリ</t>
    </rPh>
    <rPh sb="6" eb="8">
      <t>コウザ</t>
    </rPh>
    <phoneticPr fontId="65"/>
  </si>
  <si>
    <t>第23回緩和ケアセンター勉強会＆連携カンファレンス</t>
    <rPh sb="0" eb="1">
      <t>ダイ</t>
    </rPh>
    <rPh sb="3" eb="4">
      <t>カイ</t>
    </rPh>
    <rPh sb="4" eb="6">
      <t>カンワ</t>
    </rPh>
    <rPh sb="12" eb="15">
      <t>ベンキョウカイ</t>
    </rPh>
    <rPh sb="16" eb="18">
      <t>レンケイ</t>
    </rPh>
    <phoneticPr fontId="65"/>
  </si>
  <si>
    <t>第4回南区保険薬局研修会</t>
    <rPh sb="0" eb="1">
      <t>ダイ</t>
    </rPh>
    <rPh sb="2" eb="3">
      <t>カイ</t>
    </rPh>
    <rPh sb="3" eb="5">
      <t>ミナミク</t>
    </rPh>
    <rPh sb="5" eb="7">
      <t>ホケン</t>
    </rPh>
    <rPh sb="7" eb="9">
      <t>ヤッキョク</t>
    </rPh>
    <rPh sb="9" eb="11">
      <t>ケンシュウ</t>
    </rPh>
    <rPh sb="11" eb="12">
      <t>カイ</t>
    </rPh>
    <phoneticPr fontId="65"/>
  </si>
  <si>
    <t>2019年度　第3回神奈川県がん薬物療法・専門薬剤師ワークショップ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</si>
  <si>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札幌東区がん医療薬剤師研究会</t>
    <rPh sb="0" eb="2">
      <t>サッポロ</t>
    </rPh>
    <rPh sb="2" eb="4">
      <t>ヒガシク</t>
    </rPh>
    <rPh sb="6" eb="8">
      <t>イリョウ</t>
    </rPh>
    <rPh sb="8" eb="11">
      <t>ヤクザイシ</t>
    </rPh>
    <rPh sb="11" eb="14">
      <t>ケンキュウカイ</t>
    </rPh>
    <phoneticPr fontId="65"/>
  </si>
  <si>
    <t>札幌東区がん医療薬剤師研究会　第2回勉強会</t>
    <rPh sb="0" eb="2">
      <t>サッポロ</t>
    </rPh>
    <rPh sb="2" eb="4">
      <t>ヒガシク</t>
    </rPh>
    <rPh sb="6" eb="8">
      <t>イリョウ</t>
    </rPh>
    <rPh sb="8" eb="11">
      <t>ヤクザイシ</t>
    </rPh>
    <rPh sb="11" eb="14">
      <t>ケンキュウカイ</t>
    </rPh>
    <rPh sb="15" eb="16">
      <t>ダイ</t>
    </rPh>
    <rPh sb="17" eb="18">
      <t>カイ</t>
    </rPh>
    <rPh sb="18" eb="21">
      <t>ベンキョウカイ</t>
    </rPh>
    <phoneticPr fontId="65"/>
  </si>
  <si>
    <t>2019年度　第3回室蘭がんセミナー</t>
    <rPh sb="4" eb="6">
      <t>ネンド</t>
    </rPh>
    <rPh sb="7" eb="8">
      <t>ダイ</t>
    </rPh>
    <rPh sb="9" eb="10">
      <t>カイ</t>
    </rPh>
    <rPh sb="10" eb="12">
      <t>ムロラン</t>
    </rPh>
    <phoneticPr fontId="65"/>
  </si>
  <si>
    <t>第4回薬剤師のための臨床腫瘍薬学セミナー</t>
    <rPh sb="0" eb="1">
      <t>ダイ</t>
    </rPh>
    <rPh sb="2" eb="3">
      <t>カイ</t>
    </rPh>
    <rPh sb="3" eb="6">
      <t>ヤクザイシ</t>
    </rPh>
    <rPh sb="10" eb="12">
      <t>リンショウ</t>
    </rPh>
    <rPh sb="12" eb="14">
      <t>シュヨウ</t>
    </rPh>
    <rPh sb="14" eb="16">
      <t>ヤクガク</t>
    </rPh>
    <phoneticPr fontId="65"/>
  </si>
  <si>
    <t>第282回　浜田薬剤師セミナー</t>
    <rPh sb="0" eb="1">
      <t>ダイ</t>
    </rPh>
    <rPh sb="4" eb="5">
      <t>カイ</t>
    </rPh>
    <rPh sb="6" eb="8">
      <t>ハマダ</t>
    </rPh>
    <rPh sb="8" eb="11">
      <t>ヤクザイシ</t>
    </rPh>
    <phoneticPr fontId="65"/>
  </si>
  <si>
    <t>慶應義塾大学薬学部</t>
    <rPh sb="0" eb="2">
      <t>ケイオウ</t>
    </rPh>
    <rPh sb="2" eb="4">
      <t>ギジュク</t>
    </rPh>
    <rPh sb="4" eb="6">
      <t>ダイガク</t>
    </rPh>
    <rPh sb="6" eb="9">
      <t>ヤクガクブ</t>
    </rPh>
    <phoneticPr fontId="65"/>
  </si>
  <si>
    <t>2019年度慶應義塾大学薬学部公開講座　第2回がんプロフェッショナル研修会</t>
    <rPh sb="4" eb="6">
      <t>ネンド</t>
    </rPh>
    <rPh sb="12" eb="15">
      <t>ヤクガクブ</t>
    </rPh>
    <rPh sb="15" eb="17">
      <t>コウカイ</t>
    </rPh>
    <rPh sb="17" eb="19">
      <t>コウザ</t>
    </rPh>
    <rPh sb="20" eb="21">
      <t>ダイ</t>
    </rPh>
    <rPh sb="22" eb="23">
      <t>カイ</t>
    </rPh>
    <rPh sb="34" eb="37">
      <t>ケンシュウカイ</t>
    </rPh>
    <phoneticPr fontId="65"/>
  </si>
  <si>
    <t>京都薬科大学　愛学館3階　愛学ホール（A31 講義室）</t>
    <rPh sb="0" eb="2">
      <t>キョウト</t>
    </rPh>
    <rPh sb="2" eb="4">
      <t>ヤッカ</t>
    </rPh>
    <rPh sb="4" eb="6">
      <t>ダイガク</t>
    </rPh>
    <rPh sb="7" eb="8">
      <t>アイ</t>
    </rPh>
    <rPh sb="8" eb="9">
      <t>ガク</t>
    </rPh>
    <rPh sb="9" eb="10">
      <t>カン</t>
    </rPh>
    <rPh sb="11" eb="12">
      <t>カイ</t>
    </rPh>
    <rPh sb="13" eb="14">
      <t>アイ</t>
    </rPh>
    <rPh sb="14" eb="15">
      <t>ガク</t>
    </rPh>
    <rPh sb="23" eb="26">
      <t>コウギシツ</t>
    </rPh>
    <phoneticPr fontId="65"/>
  </si>
  <si>
    <t>東北大学病院</t>
    <rPh sb="0" eb="2">
      <t>トウホク</t>
    </rPh>
    <rPh sb="2" eb="4">
      <t>ダイガク</t>
    </rPh>
    <rPh sb="4" eb="6">
      <t>ビョウイン</t>
    </rPh>
    <phoneticPr fontId="65"/>
  </si>
  <si>
    <t>がん薬物療法研修</t>
    <rPh sb="2" eb="4">
      <t>ヤクブツ</t>
    </rPh>
    <rPh sb="4" eb="6">
      <t>リョウホウ</t>
    </rPh>
    <rPh sb="6" eb="8">
      <t>ケンシュウ</t>
    </rPh>
    <phoneticPr fontId="65"/>
  </si>
  <si>
    <t>2019/10/1～2</t>
    <phoneticPr fontId="2"/>
  </si>
  <si>
    <t>2019/10/29～30</t>
    <phoneticPr fontId="2"/>
  </si>
  <si>
    <t>2019/11/12～13</t>
    <phoneticPr fontId="2"/>
  </si>
  <si>
    <t>2019/11/26～27</t>
    <phoneticPr fontId="2"/>
  </si>
  <si>
    <t>がん治療と妊娠　学術講演会</t>
    <rPh sb="2" eb="4">
      <t>チリョウ</t>
    </rPh>
    <rPh sb="5" eb="7">
      <t>ニンシン</t>
    </rPh>
    <rPh sb="8" eb="10">
      <t>ガクジュツ</t>
    </rPh>
    <rPh sb="10" eb="12">
      <t>コウエン</t>
    </rPh>
    <rPh sb="12" eb="13">
      <t>カイ</t>
    </rPh>
    <phoneticPr fontId="65"/>
  </si>
  <si>
    <t>関西POS薬剤研究会公開講座　第74回公開講座</t>
    <rPh sb="0" eb="2">
      <t>カンサイ</t>
    </rPh>
    <rPh sb="5" eb="7">
      <t>ヤクザイ</t>
    </rPh>
    <rPh sb="7" eb="10">
      <t>ケンキュウカイ</t>
    </rPh>
    <rPh sb="10" eb="12">
      <t>コウカイ</t>
    </rPh>
    <rPh sb="12" eb="14">
      <t>コウザ</t>
    </rPh>
    <rPh sb="15" eb="16">
      <t>ダイ</t>
    </rPh>
    <rPh sb="18" eb="19">
      <t>カイ</t>
    </rPh>
    <rPh sb="19" eb="21">
      <t>コウカイ</t>
    </rPh>
    <rPh sb="21" eb="23">
      <t>コウザ</t>
    </rPh>
    <phoneticPr fontId="65"/>
  </si>
  <si>
    <t>TKP新大阪駅前カンファレンスセンター</t>
    <rPh sb="3" eb="6">
      <t>シンオオサカ</t>
    </rPh>
    <rPh sb="6" eb="7">
      <t>エキ</t>
    </rPh>
    <rPh sb="7" eb="8">
      <t>マエ</t>
    </rPh>
    <phoneticPr fontId="65"/>
  </si>
  <si>
    <t>第24回 緩和ケアセンター勉強会＆連携カンファレンス</t>
    <rPh sb="0" eb="1">
      <t>ダイ</t>
    </rPh>
    <rPh sb="3" eb="4">
      <t>カイ</t>
    </rPh>
    <rPh sb="5" eb="7">
      <t>カンワ</t>
    </rPh>
    <rPh sb="13" eb="16">
      <t>ベンキョウカイ</t>
    </rPh>
    <rPh sb="17" eb="19">
      <t>レンケイ</t>
    </rPh>
    <phoneticPr fontId="65"/>
  </si>
  <si>
    <t>第20回　草加薬物療法研究会</t>
    <rPh sb="0" eb="1">
      <t>ダイ</t>
    </rPh>
    <rPh sb="3" eb="4">
      <t>カイ</t>
    </rPh>
    <rPh sb="5" eb="7">
      <t>ソウカ</t>
    </rPh>
    <rPh sb="7" eb="9">
      <t>ヤクブツ</t>
    </rPh>
    <rPh sb="9" eb="11">
      <t>リョウホウ</t>
    </rPh>
    <rPh sb="11" eb="14">
      <t>ケンキュウカイ</t>
    </rPh>
    <phoneticPr fontId="65"/>
  </si>
  <si>
    <t>第4回　神奈川県がん領域均てん化のための勉強会</t>
    <rPh sb="0" eb="1">
      <t>ダイ</t>
    </rPh>
    <rPh sb="2" eb="3">
      <t>カイ</t>
    </rPh>
    <phoneticPr fontId="65"/>
  </si>
  <si>
    <t>県南・県西がん専門認定薬剤師セミナー協議会</t>
    <rPh sb="18" eb="21">
      <t>キョウギカイ</t>
    </rPh>
    <phoneticPr fontId="65"/>
  </si>
  <si>
    <t>第13回　広島がん薬物療法セミナー（基礎コース）</t>
    <rPh sb="0" eb="1">
      <t>ダイ</t>
    </rPh>
    <rPh sb="3" eb="4">
      <t>カイ</t>
    </rPh>
    <rPh sb="5" eb="7">
      <t>ヒロシマ</t>
    </rPh>
    <rPh sb="9" eb="11">
      <t>ヤクブツ</t>
    </rPh>
    <rPh sb="11" eb="13">
      <t>リョウホウ</t>
    </rPh>
    <rPh sb="18" eb="20">
      <t>キソ</t>
    </rPh>
    <phoneticPr fontId="65"/>
  </si>
  <si>
    <t>福岡市薬剤師会、中外製薬株式会社、NPO法人よりよい地域医療を応援する会</t>
    <rPh sb="0" eb="3">
      <t>フクオカシ</t>
    </rPh>
    <rPh sb="3" eb="6">
      <t>ヤクザイシ</t>
    </rPh>
    <rPh sb="6" eb="7">
      <t>カイ</t>
    </rPh>
    <rPh sb="8" eb="10">
      <t>チュウガイ</t>
    </rPh>
    <rPh sb="10" eb="12">
      <t>セイヤク</t>
    </rPh>
    <rPh sb="12" eb="16">
      <t>カブシキガイシャ</t>
    </rPh>
    <rPh sb="20" eb="22">
      <t>ホウジン</t>
    </rPh>
    <rPh sb="26" eb="28">
      <t>チイキ</t>
    </rPh>
    <rPh sb="28" eb="30">
      <t>イリョウ</t>
    </rPh>
    <rPh sb="31" eb="33">
      <t>オウエン</t>
    </rPh>
    <rPh sb="35" eb="36">
      <t>カイ</t>
    </rPh>
    <phoneticPr fontId="65"/>
  </si>
  <si>
    <t>Basic Study研修会～薬局でわかる！免疫チェックポイント阻害薬～</t>
    <rPh sb="11" eb="13">
      <t>ケンシュウ</t>
    </rPh>
    <rPh sb="13" eb="14">
      <t>カイ</t>
    </rPh>
    <rPh sb="15" eb="17">
      <t>ヤッキョク</t>
    </rPh>
    <rPh sb="22" eb="24">
      <t>メンエキ</t>
    </rPh>
    <rPh sb="32" eb="34">
      <t>ソガイ</t>
    </rPh>
    <rPh sb="34" eb="35">
      <t>ヤク</t>
    </rPh>
    <phoneticPr fontId="65"/>
  </si>
  <si>
    <t>福岡市薬剤師会館　講堂</t>
    <rPh sb="0" eb="3">
      <t>フクオカシ</t>
    </rPh>
    <rPh sb="3" eb="6">
      <t>ヤクザイシ</t>
    </rPh>
    <rPh sb="6" eb="8">
      <t>カイカン</t>
    </rPh>
    <rPh sb="9" eb="11">
      <t>コウドウ</t>
    </rPh>
    <phoneticPr fontId="65"/>
  </si>
  <si>
    <t>つるまい薬薬連携協議会</t>
    <rPh sb="4" eb="5">
      <t>ヤク</t>
    </rPh>
    <rPh sb="5" eb="6">
      <t>ヤク</t>
    </rPh>
    <rPh sb="6" eb="8">
      <t>レンケイ</t>
    </rPh>
    <rPh sb="8" eb="11">
      <t>キョウギカイ</t>
    </rPh>
    <phoneticPr fontId="65"/>
  </si>
  <si>
    <t>第3回つるまいオンコロジーセミナー</t>
    <rPh sb="0" eb="1">
      <t>ダイ</t>
    </rPh>
    <rPh sb="2" eb="3">
      <t>カイ</t>
    </rPh>
    <phoneticPr fontId="65"/>
  </si>
  <si>
    <t>名古屋大学医学部鶴友会館　2階　大会議室</t>
    <rPh sb="0" eb="3">
      <t>ナゴヤ</t>
    </rPh>
    <rPh sb="3" eb="5">
      <t>ダイガク</t>
    </rPh>
    <rPh sb="5" eb="7">
      <t>イガク</t>
    </rPh>
    <rPh sb="7" eb="8">
      <t>ブ</t>
    </rPh>
    <rPh sb="8" eb="9">
      <t>ツル</t>
    </rPh>
    <rPh sb="9" eb="10">
      <t>トモ</t>
    </rPh>
    <rPh sb="10" eb="12">
      <t>カイカン</t>
    </rPh>
    <rPh sb="14" eb="15">
      <t>カイ</t>
    </rPh>
    <rPh sb="16" eb="20">
      <t>ダイカイギシツ</t>
    </rPh>
    <phoneticPr fontId="65"/>
  </si>
  <si>
    <t>国立がん研究センター東病院　会議室</t>
    <rPh sb="14" eb="17">
      <t>カイギシツ</t>
    </rPh>
    <phoneticPr fontId="65"/>
  </si>
  <si>
    <t>アートホテル盛岡　3階　星雲の間</t>
    <rPh sb="6" eb="8">
      <t>モリオカ</t>
    </rPh>
    <rPh sb="10" eb="11">
      <t>カイ</t>
    </rPh>
    <rPh sb="12" eb="14">
      <t>セイウン</t>
    </rPh>
    <rPh sb="15" eb="16">
      <t>マ</t>
    </rPh>
    <phoneticPr fontId="65"/>
  </si>
  <si>
    <t>中津市立中津市民病院（共催：大分県病院薬剤師会/ブリストル・マイヤーズスクイブ株式会社・オンたまの会）</t>
    <rPh sb="0" eb="4">
      <t>ナカツシリツ</t>
    </rPh>
    <rPh sb="11" eb="13">
      <t>キョウサイ</t>
    </rPh>
    <rPh sb="14" eb="17">
      <t>オオイタケン</t>
    </rPh>
    <rPh sb="17" eb="19">
      <t>ビョウイン</t>
    </rPh>
    <rPh sb="19" eb="22">
      <t>ヤクザイシ</t>
    </rPh>
    <rPh sb="22" eb="23">
      <t>カイ</t>
    </rPh>
    <rPh sb="39" eb="43">
      <t>カブシキガイシャ</t>
    </rPh>
    <rPh sb="49" eb="50">
      <t>カイ</t>
    </rPh>
    <phoneticPr fontId="65"/>
  </si>
  <si>
    <t>第5回オンたまの会</t>
    <rPh sb="0" eb="1">
      <t>ダイ</t>
    </rPh>
    <rPh sb="2" eb="3">
      <t>カイ</t>
    </rPh>
    <rPh sb="8" eb="9">
      <t>カイ</t>
    </rPh>
    <phoneticPr fontId="65"/>
  </si>
  <si>
    <t>中津情報プラザ　会議室2</t>
    <rPh sb="0" eb="2">
      <t>ナカツ</t>
    </rPh>
    <rPh sb="2" eb="4">
      <t>ジョウホウ</t>
    </rPh>
    <rPh sb="8" eb="11">
      <t>カイギシツ</t>
    </rPh>
    <phoneticPr fontId="65"/>
  </si>
  <si>
    <t>がん化学療法　学術講演会</t>
    <rPh sb="2" eb="4">
      <t>カガク</t>
    </rPh>
    <rPh sb="4" eb="6">
      <t>リョウホウ</t>
    </rPh>
    <rPh sb="7" eb="9">
      <t>ガクジュツ</t>
    </rPh>
    <rPh sb="9" eb="11">
      <t>コウエン</t>
    </rPh>
    <rPh sb="11" eb="12">
      <t>カイ</t>
    </rPh>
    <phoneticPr fontId="65"/>
  </si>
  <si>
    <t>北海道病院薬剤師会・室蘭病院薬剤師会・小野薬品工業株式会社・ブリストル・マイヤーズスクイブ株式会社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オノ</t>
    </rPh>
    <rPh sb="21" eb="23">
      <t>ヤクヒン</t>
    </rPh>
    <rPh sb="23" eb="25">
      <t>コウギョウ</t>
    </rPh>
    <rPh sb="25" eb="29">
      <t>カブシキガイシャ</t>
    </rPh>
    <rPh sb="45" eb="49">
      <t>カブシキガイシャ</t>
    </rPh>
    <phoneticPr fontId="65"/>
  </si>
  <si>
    <t>2019年度　第4回室蘭がんセミナー</t>
    <rPh sb="4" eb="6">
      <t>ネンド</t>
    </rPh>
    <rPh sb="7" eb="8">
      <t>ダイ</t>
    </rPh>
    <rPh sb="9" eb="10">
      <t>カイ</t>
    </rPh>
    <rPh sb="10" eb="12">
      <t>ムロラン</t>
    </rPh>
    <phoneticPr fontId="65"/>
  </si>
  <si>
    <t>第51回　福岡県病院薬剤師会　オンコロジー研修会</t>
    <rPh sb="0" eb="1">
      <t>ダイ</t>
    </rPh>
    <rPh sb="3" eb="4">
      <t>カイ</t>
    </rPh>
    <rPh sb="5" eb="7">
      <t>フクオカ</t>
    </rPh>
    <rPh sb="7" eb="8">
      <t>ケン</t>
    </rPh>
    <rPh sb="8" eb="10">
      <t>ビョウイン</t>
    </rPh>
    <rPh sb="10" eb="13">
      <t>ヤクザイシ</t>
    </rPh>
    <rPh sb="13" eb="14">
      <t>カイ</t>
    </rPh>
    <rPh sb="21" eb="24">
      <t>ケンシュウカイ</t>
    </rPh>
    <phoneticPr fontId="65"/>
  </si>
  <si>
    <t>エーザイ株式会社　福岡コミュニケーションオフィス　会議室</t>
    <rPh sb="4" eb="8">
      <t>カブシキガイシャ</t>
    </rPh>
    <rPh sb="9" eb="11">
      <t>フクオカ</t>
    </rPh>
    <rPh sb="25" eb="28">
      <t>カイギシツ</t>
    </rPh>
    <phoneticPr fontId="65"/>
  </si>
  <si>
    <t>天薬鳳の会、日本化薬株式会社共催</t>
    <rPh sb="0" eb="1">
      <t>テン</t>
    </rPh>
    <rPh sb="1" eb="2">
      <t>クスリ</t>
    </rPh>
    <rPh sb="2" eb="3">
      <t>オオトリ</t>
    </rPh>
    <rPh sb="4" eb="5">
      <t>カイ</t>
    </rPh>
    <rPh sb="6" eb="8">
      <t>ニホン</t>
    </rPh>
    <rPh sb="8" eb="10">
      <t>カヤク</t>
    </rPh>
    <rPh sb="10" eb="14">
      <t>カブシキガイシャ</t>
    </rPh>
    <rPh sb="14" eb="16">
      <t>キョウサイ</t>
    </rPh>
    <phoneticPr fontId="65"/>
  </si>
  <si>
    <t>病診薬連携セミナー</t>
    <rPh sb="0" eb="2">
      <t>ビョウシン</t>
    </rPh>
    <rPh sb="2" eb="3">
      <t>ヤク</t>
    </rPh>
    <rPh sb="3" eb="5">
      <t>レンケイ</t>
    </rPh>
    <phoneticPr fontId="65"/>
  </si>
  <si>
    <t>シェラトン都ホテル大阪　3階　「志摩の間」</t>
    <rPh sb="5" eb="6">
      <t>ミヤコ</t>
    </rPh>
    <rPh sb="9" eb="11">
      <t>オオサカ</t>
    </rPh>
    <rPh sb="13" eb="14">
      <t>カイ</t>
    </rPh>
    <rPh sb="16" eb="18">
      <t>シマ</t>
    </rPh>
    <rPh sb="19" eb="20">
      <t>アイダ</t>
    </rPh>
    <phoneticPr fontId="65"/>
  </si>
  <si>
    <t>第3回　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</si>
  <si>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AP西新宿5階　B+C</t>
    <rPh sb="2" eb="5">
      <t>ニシシンジュク</t>
    </rPh>
    <rPh sb="6" eb="7">
      <t>カイ</t>
    </rPh>
    <phoneticPr fontId="65"/>
  </si>
  <si>
    <t>第25回 緩和ケアセンター勉強会＆連携カンファレンス</t>
    <rPh sb="0" eb="1">
      <t>ダイ</t>
    </rPh>
    <rPh sb="3" eb="4">
      <t>カイ</t>
    </rPh>
    <rPh sb="5" eb="7">
      <t>カンワ</t>
    </rPh>
    <rPh sb="13" eb="16">
      <t>ベンキョウカイ</t>
    </rPh>
    <rPh sb="17" eb="19">
      <t>レンケイ</t>
    </rPh>
    <phoneticPr fontId="65"/>
  </si>
  <si>
    <t>佐賀県病院薬剤師会　第11回オンコロジー研修会</t>
    <rPh sb="0" eb="3">
      <t>サガケン</t>
    </rPh>
    <rPh sb="3" eb="5">
      <t>ビョウイン</t>
    </rPh>
    <rPh sb="5" eb="8">
      <t>ヤクザイシ</t>
    </rPh>
    <rPh sb="8" eb="9">
      <t>カイ</t>
    </rPh>
    <rPh sb="10" eb="11">
      <t>ダイ</t>
    </rPh>
    <rPh sb="13" eb="14">
      <t>カイ</t>
    </rPh>
    <rPh sb="20" eb="23">
      <t>ケンシュウカイ</t>
    </rPh>
    <phoneticPr fontId="65"/>
  </si>
  <si>
    <t>佐賀県医療センター好生館</t>
    <rPh sb="0" eb="3">
      <t>サガケン</t>
    </rPh>
    <rPh sb="3" eb="5">
      <t>イリョウ</t>
    </rPh>
    <rPh sb="9" eb="10">
      <t>ス</t>
    </rPh>
    <rPh sb="10" eb="11">
      <t>イ</t>
    </rPh>
    <rPh sb="11" eb="12">
      <t>カン</t>
    </rPh>
    <phoneticPr fontId="65"/>
  </si>
  <si>
    <t>徳島文理大学　香川薬学部</t>
    <rPh sb="0" eb="2">
      <t>トクシマ</t>
    </rPh>
    <rPh sb="2" eb="4">
      <t>ブンリ</t>
    </rPh>
    <rPh sb="4" eb="6">
      <t>ダイガク</t>
    </rPh>
    <rPh sb="7" eb="9">
      <t>カガワ</t>
    </rPh>
    <rPh sb="9" eb="12">
      <t>ヤクガクブ</t>
    </rPh>
    <phoneticPr fontId="65"/>
  </si>
  <si>
    <t>第58回　日本薬学会・日本薬剤師会・日本病院薬剤師会　中国四国支部学術大会内　共催教育講演5　「がんゲノム医療」</t>
    <rPh sb="0" eb="1">
      <t>ダイ</t>
    </rPh>
    <rPh sb="3" eb="4">
      <t>カイ</t>
    </rPh>
    <rPh sb="5" eb="7">
      <t>ニホン</t>
    </rPh>
    <rPh sb="7" eb="8">
      <t>ヤク</t>
    </rPh>
    <rPh sb="8" eb="10">
      <t>ガッカイ</t>
    </rPh>
    <rPh sb="11" eb="13">
      <t>ニホン</t>
    </rPh>
    <rPh sb="13" eb="16">
      <t>ヤクザイシ</t>
    </rPh>
    <rPh sb="16" eb="17">
      <t>カイ</t>
    </rPh>
    <rPh sb="18" eb="20">
      <t>ニホン</t>
    </rPh>
    <rPh sb="20" eb="22">
      <t>ビョウイン</t>
    </rPh>
    <rPh sb="22" eb="25">
      <t>ヤクザイシ</t>
    </rPh>
    <rPh sb="25" eb="26">
      <t>カイ</t>
    </rPh>
    <rPh sb="27" eb="29">
      <t>チュウゴク</t>
    </rPh>
    <rPh sb="29" eb="31">
      <t>シコク</t>
    </rPh>
    <rPh sb="31" eb="33">
      <t>シブ</t>
    </rPh>
    <rPh sb="33" eb="35">
      <t>ガクジュツ</t>
    </rPh>
    <rPh sb="35" eb="37">
      <t>タイカイ</t>
    </rPh>
    <rPh sb="37" eb="38">
      <t>ナイ</t>
    </rPh>
    <rPh sb="39" eb="41">
      <t>キョウサイ</t>
    </rPh>
    <rPh sb="41" eb="43">
      <t>キョウイク</t>
    </rPh>
    <rPh sb="43" eb="45">
      <t>コウエン</t>
    </rPh>
    <rPh sb="53" eb="55">
      <t>イリョウ</t>
    </rPh>
    <phoneticPr fontId="65"/>
  </si>
  <si>
    <t>サンポートホール高松　6階　かがわ国際会議場</t>
    <rPh sb="8" eb="10">
      <t>タカマツ</t>
    </rPh>
    <rPh sb="12" eb="13">
      <t>カイ</t>
    </rPh>
    <rPh sb="17" eb="19">
      <t>コクサイ</t>
    </rPh>
    <rPh sb="19" eb="22">
      <t>カイギジョウ</t>
    </rPh>
    <phoneticPr fontId="65"/>
  </si>
  <si>
    <t>第58回　日本薬学会・日本薬剤師会・日本病院薬剤師会　中国四国支部学術大会内　共催教育講演6　「AYA世代のがん治療」</t>
    <rPh sb="0" eb="1">
      <t>ダイ</t>
    </rPh>
    <rPh sb="3" eb="4">
      <t>カイ</t>
    </rPh>
    <rPh sb="5" eb="7">
      <t>ニホン</t>
    </rPh>
    <rPh sb="7" eb="8">
      <t>ヤク</t>
    </rPh>
    <rPh sb="8" eb="10">
      <t>ガッカイ</t>
    </rPh>
    <rPh sb="11" eb="13">
      <t>ニホン</t>
    </rPh>
    <rPh sb="13" eb="16">
      <t>ヤクザイシ</t>
    </rPh>
    <rPh sb="16" eb="17">
      <t>カイ</t>
    </rPh>
    <rPh sb="18" eb="20">
      <t>ニホン</t>
    </rPh>
    <rPh sb="20" eb="22">
      <t>ビョウイン</t>
    </rPh>
    <rPh sb="22" eb="25">
      <t>ヤクザイシ</t>
    </rPh>
    <rPh sb="25" eb="26">
      <t>カイ</t>
    </rPh>
    <rPh sb="27" eb="29">
      <t>チュウゴク</t>
    </rPh>
    <rPh sb="29" eb="31">
      <t>シコク</t>
    </rPh>
    <rPh sb="31" eb="33">
      <t>シブ</t>
    </rPh>
    <rPh sb="33" eb="35">
      <t>ガクジュツ</t>
    </rPh>
    <rPh sb="35" eb="37">
      <t>タイカイ</t>
    </rPh>
    <rPh sb="37" eb="38">
      <t>ナイ</t>
    </rPh>
    <rPh sb="39" eb="41">
      <t>キョウサイ</t>
    </rPh>
    <rPh sb="41" eb="43">
      <t>キョウイク</t>
    </rPh>
    <rPh sb="43" eb="45">
      <t>コウエン</t>
    </rPh>
    <rPh sb="51" eb="53">
      <t>セダイ</t>
    </rPh>
    <rPh sb="56" eb="58">
      <t>チリョウ</t>
    </rPh>
    <phoneticPr fontId="65"/>
  </si>
  <si>
    <t>第92回抗がん剤研修会</t>
    <rPh sb="0" eb="1">
      <t>ダイ</t>
    </rPh>
    <rPh sb="3" eb="4">
      <t>カイ</t>
    </rPh>
    <rPh sb="4" eb="5">
      <t>コウ</t>
    </rPh>
    <rPh sb="7" eb="8">
      <t>ザイ</t>
    </rPh>
    <rPh sb="8" eb="11">
      <t>ケンシュウカイ</t>
    </rPh>
    <phoneticPr fontId="65"/>
  </si>
  <si>
    <t>第22回　草加薬物療法研究会</t>
    <rPh sb="0" eb="1">
      <t>ダイ</t>
    </rPh>
    <rPh sb="3" eb="4">
      <t>カイ</t>
    </rPh>
    <rPh sb="5" eb="7">
      <t>ソウカ</t>
    </rPh>
    <rPh sb="7" eb="9">
      <t>ヤクブツ</t>
    </rPh>
    <rPh sb="9" eb="11">
      <t>リョウホウ</t>
    </rPh>
    <rPh sb="11" eb="14">
      <t>ケンキュウカイ</t>
    </rPh>
    <phoneticPr fontId="65"/>
  </si>
  <si>
    <t>高崎健康福祉大学</t>
    <rPh sb="0" eb="2">
      <t>タカサキ</t>
    </rPh>
    <rPh sb="2" eb="4">
      <t>ケンコウ</t>
    </rPh>
    <rPh sb="4" eb="6">
      <t>フクシ</t>
    </rPh>
    <rPh sb="6" eb="8">
      <t>ダイガク</t>
    </rPh>
    <phoneticPr fontId="65"/>
  </si>
  <si>
    <t>第27回高崎健康福祉大学薬学部生涯研修セミナー</t>
    <rPh sb="0" eb="1">
      <t>ダイ</t>
    </rPh>
    <rPh sb="3" eb="4">
      <t>カイ</t>
    </rPh>
    <rPh sb="4" eb="6">
      <t>タカサキ</t>
    </rPh>
    <rPh sb="6" eb="8">
      <t>ケンコウ</t>
    </rPh>
    <rPh sb="8" eb="10">
      <t>フクシ</t>
    </rPh>
    <rPh sb="10" eb="12">
      <t>ダイガク</t>
    </rPh>
    <rPh sb="12" eb="15">
      <t>ヤクガクブ</t>
    </rPh>
    <rPh sb="15" eb="17">
      <t>ショウガイ</t>
    </rPh>
    <rPh sb="17" eb="19">
      <t>ケンシュウ</t>
    </rPh>
    <phoneticPr fontId="65"/>
  </si>
  <si>
    <t>高崎健康福祉大学　薬学部</t>
    <rPh sb="0" eb="2">
      <t>タカサキ</t>
    </rPh>
    <rPh sb="2" eb="4">
      <t>ケンコウ</t>
    </rPh>
    <rPh sb="4" eb="6">
      <t>フクシ</t>
    </rPh>
    <rPh sb="6" eb="8">
      <t>ダイガク</t>
    </rPh>
    <rPh sb="9" eb="12">
      <t>ヤクガクブ</t>
    </rPh>
    <phoneticPr fontId="65"/>
  </si>
  <si>
    <t>第229回鹿児島県病院薬剤師会研修会　第38回がん薬物療法対策講習会</t>
    <rPh sb="0" eb="1">
      <t>ダイ</t>
    </rPh>
    <rPh sb="4" eb="5">
      <t>カイ</t>
    </rPh>
    <rPh sb="5" eb="9">
      <t>カゴシマケン</t>
    </rPh>
    <rPh sb="9" eb="11">
      <t>ビョウイン</t>
    </rPh>
    <rPh sb="11" eb="14">
      <t>ヤクザイシ</t>
    </rPh>
    <rPh sb="14" eb="15">
      <t>カイ</t>
    </rPh>
    <rPh sb="15" eb="17">
      <t>ケンシュウ</t>
    </rPh>
    <rPh sb="17" eb="18">
      <t>カイ</t>
    </rPh>
    <rPh sb="19" eb="20">
      <t>ダイ</t>
    </rPh>
    <rPh sb="22" eb="23">
      <t>カイ</t>
    </rPh>
    <rPh sb="25" eb="27">
      <t>ヤクブツ</t>
    </rPh>
    <rPh sb="27" eb="29">
      <t>リョウホウ</t>
    </rPh>
    <rPh sb="29" eb="31">
      <t>タイサク</t>
    </rPh>
    <rPh sb="31" eb="34">
      <t>コウシュウカイ</t>
    </rPh>
    <phoneticPr fontId="65"/>
  </si>
  <si>
    <t>第283回　浜田薬剤師セミナー</t>
    <rPh sb="0" eb="1">
      <t>ダイ</t>
    </rPh>
    <rPh sb="4" eb="5">
      <t>カイ</t>
    </rPh>
    <rPh sb="6" eb="8">
      <t>ハマダ</t>
    </rPh>
    <rPh sb="8" eb="11">
      <t>ヤクザイシ</t>
    </rPh>
    <phoneticPr fontId="65"/>
  </si>
  <si>
    <t>第23回薬剤師のための群馬抗がん薬研究会</t>
    <rPh sb="0" eb="1">
      <t>ダイ</t>
    </rPh>
    <rPh sb="3" eb="4">
      <t>カイ</t>
    </rPh>
    <rPh sb="4" eb="7">
      <t>ヤクザイシ</t>
    </rPh>
    <rPh sb="11" eb="13">
      <t>グンマ</t>
    </rPh>
    <rPh sb="13" eb="14">
      <t>コウ</t>
    </rPh>
    <rPh sb="16" eb="17">
      <t>ヤク</t>
    </rPh>
    <rPh sb="17" eb="20">
      <t>ケンキュウカイ</t>
    </rPh>
    <phoneticPr fontId="65"/>
  </si>
  <si>
    <t>群馬大学医学部附属病院</t>
    <rPh sb="0" eb="2">
      <t>グンマ</t>
    </rPh>
    <rPh sb="2" eb="4">
      <t>ダイガク</t>
    </rPh>
    <rPh sb="4" eb="6">
      <t>イガク</t>
    </rPh>
    <rPh sb="6" eb="7">
      <t>ブ</t>
    </rPh>
    <rPh sb="7" eb="9">
      <t>フゾク</t>
    </rPh>
    <rPh sb="9" eb="11">
      <t>ビョウイン</t>
    </rPh>
    <phoneticPr fontId="65"/>
  </si>
  <si>
    <t>第128回　大分県病院薬剤師会　県南地区研修会</t>
    <rPh sb="0" eb="1">
      <t>ダイ</t>
    </rPh>
    <rPh sb="4" eb="5">
      <t>カイ</t>
    </rPh>
    <rPh sb="6" eb="9">
      <t>オオイタケン</t>
    </rPh>
    <rPh sb="9" eb="11">
      <t>ビョウイン</t>
    </rPh>
    <rPh sb="11" eb="14">
      <t>ヤクザイシ</t>
    </rPh>
    <rPh sb="14" eb="15">
      <t>カイ</t>
    </rPh>
    <rPh sb="16" eb="18">
      <t>ケンナン</t>
    </rPh>
    <rPh sb="18" eb="20">
      <t>チク</t>
    </rPh>
    <rPh sb="20" eb="22">
      <t>ケンシュウ</t>
    </rPh>
    <rPh sb="22" eb="23">
      <t>カイ</t>
    </rPh>
    <phoneticPr fontId="65"/>
  </si>
  <si>
    <t>独立行政法人地域医療機能推進機構　南海医療センター　3階　大会議室</t>
    <rPh sb="27" eb="28">
      <t>カイ</t>
    </rPh>
    <rPh sb="29" eb="33">
      <t>ダイカイギシツ</t>
    </rPh>
    <phoneticPr fontId="65"/>
  </si>
  <si>
    <t>第284回　浜田薬剤師セミナー</t>
    <rPh sb="0" eb="1">
      <t>ダイ</t>
    </rPh>
    <rPh sb="4" eb="5">
      <t>カイ</t>
    </rPh>
    <rPh sb="6" eb="8">
      <t>ハマダ</t>
    </rPh>
    <rPh sb="8" eb="11">
      <t>ヤクザイシ</t>
    </rPh>
    <phoneticPr fontId="65"/>
  </si>
  <si>
    <t>第5回南区保険薬局研修会</t>
    <rPh sb="0" eb="1">
      <t>ダイ</t>
    </rPh>
    <rPh sb="2" eb="3">
      <t>カイ</t>
    </rPh>
    <rPh sb="3" eb="5">
      <t>ミナミク</t>
    </rPh>
    <rPh sb="5" eb="7">
      <t>ホケン</t>
    </rPh>
    <rPh sb="7" eb="9">
      <t>ヤッキョク</t>
    </rPh>
    <rPh sb="9" eb="11">
      <t>ケンシュウ</t>
    </rPh>
    <rPh sb="11" eb="12">
      <t>カイ</t>
    </rPh>
    <phoneticPr fontId="65"/>
  </si>
  <si>
    <t>2019年度　第4回神奈川県がん薬物療法・専門薬剤師ワークショップ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</si>
  <si>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第26回緩和ケアセンター勉強会＆連携カンファレンス</t>
    <rPh sb="0" eb="1">
      <t>ダイ</t>
    </rPh>
    <rPh sb="3" eb="4">
      <t>カイ</t>
    </rPh>
    <rPh sb="4" eb="6">
      <t>カンワ</t>
    </rPh>
    <rPh sb="12" eb="15">
      <t>ベンキョウカイ</t>
    </rPh>
    <rPh sb="16" eb="18">
      <t>レンケイ</t>
    </rPh>
    <phoneticPr fontId="65"/>
  </si>
  <si>
    <t>愛知医科大学　大学本館302</t>
    <rPh sb="0" eb="2">
      <t>アイチ</t>
    </rPh>
    <rPh sb="2" eb="4">
      <t>イカ</t>
    </rPh>
    <rPh sb="4" eb="6">
      <t>ダイガク</t>
    </rPh>
    <rPh sb="7" eb="9">
      <t>ダイガク</t>
    </rPh>
    <rPh sb="9" eb="11">
      <t>ホンカン</t>
    </rPh>
    <phoneticPr fontId="65"/>
  </si>
  <si>
    <t>共催　岩手県病院薬剤師会　日本イーライリリー株式会社</t>
    <rPh sb="0" eb="2">
      <t>キョウサイ</t>
    </rPh>
    <rPh sb="3" eb="6">
      <t>イワテケン</t>
    </rPh>
    <rPh sb="6" eb="8">
      <t>ビョウイン</t>
    </rPh>
    <rPh sb="8" eb="11">
      <t>ヤクザイシ</t>
    </rPh>
    <rPh sb="11" eb="12">
      <t>カイ</t>
    </rPh>
    <rPh sb="13" eb="15">
      <t>ニホン</t>
    </rPh>
    <rPh sb="22" eb="26">
      <t>カブシキガイシャ</t>
    </rPh>
    <phoneticPr fontId="65"/>
  </si>
  <si>
    <t>第5回岩手県南肺癌講演会</t>
    <rPh sb="0" eb="1">
      <t>ダイ</t>
    </rPh>
    <rPh sb="2" eb="3">
      <t>カイ</t>
    </rPh>
    <rPh sb="3" eb="5">
      <t>イワテ</t>
    </rPh>
    <rPh sb="5" eb="7">
      <t>ケンナン</t>
    </rPh>
    <rPh sb="7" eb="9">
      <t>ハイガン</t>
    </rPh>
    <rPh sb="9" eb="12">
      <t>コウエンカイ</t>
    </rPh>
    <phoneticPr fontId="65"/>
  </si>
  <si>
    <t>プラザイン水沢2階　ルミエール</t>
    <rPh sb="5" eb="7">
      <t>ミズサワ</t>
    </rPh>
    <rPh sb="8" eb="9">
      <t>カイ</t>
    </rPh>
    <phoneticPr fontId="65"/>
  </si>
  <si>
    <t>神戸薬科大学</t>
    <rPh sb="0" eb="2">
      <t>コウベ</t>
    </rPh>
    <rPh sb="2" eb="4">
      <t>ヤッカ</t>
    </rPh>
    <rPh sb="4" eb="6">
      <t>ダイガク</t>
    </rPh>
    <phoneticPr fontId="65"/>
  </si>
  <si>
    <t>東灘がん医療連携研修会</t>
    <rPh sb="8" eb="10">
      <t>ケンシュウ</t>
    </rPh>
    <rPh sb="10" eb="11">
      <t>カイ</t>
    </rPh>
    <phoneticPr fontId="65"/>
  </si>
  <si>
    <t>神戸薬科大学地域連携サテライトセンター</t>
    <rPh sb="0" eb="2">
      <t>コウベ</t>
    </rPh>
    <rPh sb="2" eb="4">
      <t>ヤッカ</t>
    </rPh>
    <rPh sb="4" eb="6">
      <t>ダイガク</t>
    </rPh>
    <rPh sb="6" eb="8">
      <t>チイキ</t>
    </rPh>
    <rPh sb="8" eb="10">
      <t>レンケイ</t>
    </rPh>
    <phoneticPr fontId="65"/>
  </si>
  <si>
    <t>第15回病診薬連携緩和ケア研究会</t>
    <rPh sb="0" eb="1">
      <t>ダイ</t>
    </rPh>
    <rPh sb="3" eb="4">
      <t>カイ</t>
    </rPh>
    <rPh sb="4" eb="6">
      <t>ビョウシン</t>
    </rPh>
    <rPh sb="6" eb="7">
      <t>クスリ</t>
    </rPh>
    <rPh sb="7" eb="9">
      <t>レンケイ</t>
    </rPh>
    <rPh sb="9" eb="11">
      <t>カンワ</t>
    </rPh>
    <rPh sb="13" eb="16">
      <t>ケンキュウカイ</t>
    </rPh>
    <phoneticPr fontId="65"/>
  </si>
  <si>
    <t>第24回　草加薬物療法研究会</t>
    <rPh sb="0" eb="1">
      <t>ダイ</t>
    </rPh>
    <rPh sb="3" eb="4">
      <t>カイ</t>
    </rPh>
    <rPh sb="5" eb="7">
      <t>ソウカ</t>
    </rPh>
    <rPh sb="7" eb="9">
      <t>ヤクブツ</t>
    </rPh>
    <rPh sb="9" eb="11">
      <t>リョウホウ</t>
    </rPh>
    <rPh sb="11" eb="14">
      <t>ケンキュウカイ</t>
    </rPh>
    <phoneticPr fontId="65"/>
  </si>
  <si>
    <t>第25回　草加薬物療法研究会</t>
    <rPh sb="0" eb="1">
      <t>ダイ</t>
    </rPh>
    <rPh sb="3" eb="4">
      <t>カイ</t>
    </rPh>
    <rPh sb="5" eb="7">
      <t>ソウカ</t>
    </rPh>
    <rPh sb="7" eb="9">
      <t>ヤクブツ</t>
    </rPh>
    <rPh sb="9" eb="11">
      <t>リョウホウ</t>
    </rPh>
    <rPh sb="11" eb="14">
      <t>ケンキュウカイ</t>
    </rPh>
    <phoneticPr fontId="65"/>
  </si>
  <si>
    <t>第2回 薬薬連携セミナー「抗がん薬副作用マネジメント」</t>
    <rPh sb="0" eb="1">
      <t>ダイ</t>
    </rPh>
    <rPh sb="2" eb="3">
      <t>カイ</t>
    </rPh>
    <rPh sb="4" eb="5">
      <t>ヤク</t>
    </rPh>
    <rPh sb="5" eb="6">
      <t>ヤク</t>
    </rPh>
    <rPh sb="6" eb="8">
      <t>レンケイ</t>
    </rPh>
    <rPh sb="13" eb="14">
      <t>コウ</t>
    </rPh>
    <rPh sb="16" eb="17">
      <t>クスリ</t>
    </rPh>
    <rPh sb="17" eb="20">
      <t>フクサヨウ</t>
    </rPh>
    <phoneticPr fontId="65"/>
  </si>
  <si>
    <t>第5回　福岡オンコロジー病診薬連携研究会</t>
    <rPh sb="0" eb="1">
      <t>ダイ</t>
    </rPh>
    <rPh sb="2" eb="3">
      <t>カイ</t>
    </rPh>
    <rPh sb="4" eb="6">
      <t>フクオカ</t>
    </rPh>
    <rPh sb="12" eb="14">
      <t>ビョウシン</t>
    </rPh>
    <rPh sb="14" eb="15">
      <t>ヤク</t>
    </rPh>
    <rPh sb="15" eb="17">
      <t>レンケイ</t>
    </rPh>
    <rPh sb="17" eb="20">
      <t>ケンキュウカイ</t>
    </rPh>
    <phoneticPr fontId="65"/>
  </si>
  <si>
    <t>東比恵ビジネスセンター10階　株式会社アステム福岡本社</t>
    <rPh sb="0" eb="1">
      <t>ヒガシ</t>
    </rPh>
    <rPh sb="13" eb="14">
      <t>カイ</t>
    </rPh>
    <rPh sb="15" eb="19">
      <t>カブシキガイシャ</t>
    </rPh>
    <rPh sb="23" eb="25">
      <t>フクオカ</t>
    </rPh>
    <rPh sb="25" eb="27">
      <t>ホンシャ</t>
    </rPh>
    <phoneticPr fontId="65"/>
  </si>
  <si>
    <t>佐伯市薬剤師会・ＪＣＨＯ南海医療センター共催　地域医療連携講演会</t>
    <rPh sb="0" eb="3">
      <t>サイキシ</t>
    </rPh>
    <rPh sb="3" eb="6">
      <t>ヤクザイシ</t>
    </rPh>
    <rPh sb="6" eb="7">
      <t>カイ</t>
    </rPh>
    <rPh sb="12" eb="14">
      <t>ナンカイ</t>
    </rPh>
    <rPh sb="14" eb="16">
      <t>イリョウ</t>
    </rPh>
    <rPh sb="20" eb="22">
      <t>キョウサイ</t>
    </rPh>
    <rPh sb="23" eb="25">
      <t>チイキ</t>
    </rPh>
    <rPh sb="25" eb="27">
      <t>イリョウ</t>
    </rPh>
    <rPh sb="27" eb="29">
      <t>レンケイ</t>
    </rPh>
    <rPh sb="29" eb="32">
      <t>コウエンカイ</t>
    </rPh>
    <phoneticPr fontId="65"/>
  </si>
  <si>
    <t>がん研有明病院</t>
    <rPh sb="2" eb="3">
      <t>ケン</t>
    </rPh>
    <rPh sb="3" eb="5">
      <t>アリアケ</t>
    </rPh>
    <rPh sb="5" eb="7">
      <t>ビョウイン</t>
    </rPh>
    <phoneticPr fontId="65"/>
  </si>
  <si>
    <t>2019/11/22～24</t>
    <phoneticPr fontId="2"/>
  </si>
  <si>
    <t>3日間全日参加で9単位</t>
    <rPh sb="3" eb="5">
      <t>ゼンジツ</t>
    </rPh>
    <rPh sb="5" eb="7">
      <t>サンカ</t>
    </rPh>
    <rPh sb="9" eb="11">
      <t>タンイ</t>
    </rPh>
    <phoneticPr fontId="65"/>
  </si>
  <si>
    <t>大鵬薬品工業株式会社</t>
    <rPh sb="0" eb="10">
      <t>タイホウヤクヒンコウギョウカブシキガイシャ</t>
    </rPh>
    <phoneticPr fontId="65"/>
  </si>
  <si>
    <t>仙台薬薬連携勉強会</t>
    <rPh sb="0" eb="2">
      <t>センダイ</t>
    </rPh>
    <rPh sb="2" eb="3">
      <t>ヤク</t>
    </rPh>
    <rPh sb="3" eb="4">
      <t>ヤク</t>
    </rPh>
    <rPh sb="4" eb="6">
      <t>レンケイ</t>
    </rPh>
    <rPh sb="6" eb="9">
      <t>ベンキョウカイ</t>
    </rPh>
    <phoneticPr fontId="65"/>
  </si>
  <si>
    <t>第4回「緩和医療領域薬剤師養成研究会Basic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</si>
  <si>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第30回東北臨床腫瘍セミナー</t>
    <rPh sb="4" eb="6">
      <t>トウホク</t>
    </rPh>
    <rPh sb="6" eb="8">
      <t>リンショウ</t>
    </rPh>
    <rPh sb="8" eb="10">
      <t>シュヨウ</t>
    </rPh>
    <phoneticPr fontId="65"/>
  </si>
  <si>
    <t>宮城県医師会館2階大手町ホール</t>
    <rPh sb="0" eb="3">
      <t>ミヤギケン</t>
    </rPh>
    <rPh sb="3" eb="6">
      <t>イシカイ</t>
    </rPh>
    <rPh sb="6" eb="7">
      <t>カン</t>
    </rPh>
    <rPh sb="8" eb="9">
      <t>カイ</t>
    </rPh>
    <rPh sb="9" eb="12">
      <t>オオテマチ</t>
    </rPh>
    <phoneticPr fontId="65"/>
  </si>
  <si>
    <t>IMSグループ薬学研究会　教育研修委員会</t>
    <rPh sb="7" eb="9">
      <t>ヤクガク</t>
    </rPh>
    <rPh sb="9" eb="12">
      <t>ケンキュウカイ</t>
    </rPh>
    <rPh sb="13" eb="20">
      <t>キョウイクケンシュウイインカイ</t>
    </rPh>
    <phoneticPr fontId="65"/>
  </si>
  <si>
    <t>大阪赤十字病院/BMS株式会社/株式会社小野薬品工業　共催</t>
    <rPh sb="0" eb="5">
      <t>オオサカセキジュウジ</t>
    </rPh>
    <rPh sb="5" eb="7">
      <t>ビョウイン</t>
    </rPh>
    <rPh sb="11" eb="15">
      <t>カブシキガイシャ</t>
    </rPh>
    <rPh sb="16" eb="20">
      <t>カブシキガイシャ</t>
    </rPh>
    <rPh sb="20" eb="22">
      <t>オノ</t>
    </rPh>
    <rPh sb="22" eb="24">
      <t>ヤクヒン</t>
    </rPh>
    <rPh sb="24" eb="26">
      <t>コウギョウ</t>
    </rPh>
    <rPh sb="27" eb="29">
      <t>キョウサイ</t>
    </rPh>
    <phoneticPr fontId="65"/>
  </si>
  <si>
    <t>がん化学療法地域連携セミナー</t>
    <rPh sb="2" eb="10">
      <t>カガクリョウホウチイキレンケイ</t>
    </rPh>
    <phoneticPr fontId="65"/>
  </si>
  <si>
    <t>大阪赤十字看護専門学校　合同教室</t>
    <rPh sb="0" eb="2">
      <t>オオサカ</t>
    </rPh>
    <rPh sb="2" eb="5">
      <t>セキジュウジ</t>
    </rPh>
    <rPh sb="5" eb="7">
      <t>カンゴ</t>
    </rPh>
    <rPh sb="7" eb="9">
      <t>センモン</t>
    </rPh>
    <rPh sb="9" eb="11">
      <t>ガッコウ</t>
    </rPh>
    <rPh sb="12" eb="14">
      <t>ゴウドウ</t>
    </rPh>
    <rPh sb="14" eb="16">
      <t>キョウシツ</t>
    </rPh>
    <phoneticPr fontId="65"/>
  </si>
  <si>
    <t>第27回緩和ケアセンター勉強会＆連携カンファレンス</t>
    <rPh sb="0" eb="1">
      <t>ダイ</t>
    </rPh>
    <rPh sb="3" eb="4">
      <t>カイ</t>
    </rPh>
    <rPh sb="4" eb="6">
      <t>カンワ</t>
    </rPh>
    <rPh sb="12" eb="15">
      <t>ベンキョウカイ</t>
    </rPh>
    <rPh sb="16" eb="18">
      <t>レンケイ</t>
    </rPh>
    <phoneticPr fontId="65"/>
  </si>
  <si>
    <t>岩手県病院薬剤師会</t>
    <rPh sb="0" eb="8">
      <t>イワテケンビョウインヤクザイシ</t>
    </rPh>
    <rPh sb="8" eb="9">
      <t>カイ</t>
    </rPh>
    <phoneticPr fontId="65"/>
  </si>
  <si>
    <t>令和元年度　第2回がん・緩和セミナー</t>
    <rPh sb="0" eb="2">
      <t>レイワ</t>
    </rPh>
    <rPh sb="2" eb="4">
      <t>ガンネン</t>
    </rPh>
    <rPh sb="4" eb="5">
      <t>ド</t>
    </rPh>
    <rPh sb="6" eb="7">
      <t>ダイ</t>
    </rPh>
    <rPh sb="8" eb="9">
      <t>カイ</t>
    </rPh>
    <rPh sb="12" eb="14">
      <t>カンワ</t>
    </rPh>
    <phoneticPr fontId="65"/>
  </si>
  <si>
    <t>岩手医科大学　創立60周年記念館9階</t>
    <rPh sb="0" eb="2">
      <t>イワテ</t>
    </rPh>
    <rPh sb="2" eb="4">
      <t>イカ</t>
    </rPh>
    <rPh sb="4" eb="6">
      <t>ダイガク</t>
    </rPh>
    <rPh sb="7" eb="9">
      <t>ソウリツ</t>
    </rPh>
    <rPh sb="11" eb="13">
      <t>シュウネン</t>
    </rPh>
    <rPh sb="13" eb="15">
      <t>キネン</t>
    </rPh>
    <rPh sb="15" eb="16">
      <t>カン</t>
    </rPh>
    <rPh sb="17" eb="18">
      <t>カイ</t>
    </rPh>
    <phoneticPr fontId="65"/>
  </si>
  <si>
    <t>公益財団法人広島がんセミナー</t>
    <rPh sb="0" eb="2">
      <t>コウエキ</t>
    </rPh>
    <rPh sb="2" eb="4">
      <t>ザイダン</t>
    </rPh>
    <rPh sb="4" eb="6">
      <t>ホウジン</t>
    </rPh>
    <rPh sb="6" eb="8">
      <t>ヒロシマ</t>
    </rPh>
    <phoneticPr fontId="65"/>
  </si>
  <si>
    <t>第8回公益財団法人広島がんセミナー先端的がん薬物療法研究会「がん個別化治療の展開」</t>
    <rPh sb="0" eb="1">
      <t>ダイ</t>
    </rPh>
    <rPh sb="2" eb="3">
      <t>カイ</t>
    </rPh>
    <rPh sb="3" eb="5">
      <t>コウエキ</t>
    </rPh>
    <rPh sb="5" eb="7">
      <t>ザイダン</t>
    </rPh>
    <rPh sb="7" eb="9">
      <t>ホウジン</t>
    </rPh>
    <rPh sb="9" eb="11">
      <t>ヒロシマ</t>
    </rPh>
    <rPh sb="17" eb="20">
      <t>センタンテキ</t>
    </rPh>
    <rPh sb="22" eb="24">
      <t>ヤクブツ</t>
    </rPh>
    <rPh sb="24" eb="26">
      <t>リョウホウ</t>
    </rPh>
    <rPh sb="26" eb="29">
      <t>ケンキュウカイ</t>
    </rPh>
    <rPh sb="32" eb="34">
      <t>コベツ</t>
    </rPh>
    <rPh sb="34" eb="35">
      <t>カ</t>
    </rPh>
    <rPh sb="35" eb="37">
      <t>チリョウ</t>
    </rPh>
    <rPh sb="38" eb="40">
      <t>テンカイ</t>
    </rPh>
    <phoneticPr fontId="65"/>
  </si>
  <si>
    <t>第3回地域がん医療における病院・薬局・在宅の連携強化・推進に取り組む薬剤師養成コース</t>
    <rPh sb="0" eb="1">
      <t>ダイ</t>
    </rPh>
    <rPh sb="2" eb="3">
      <t>カイ</t>
    </rPh>
    <rPh sb="3" eb="5">
      <t>チイキ</t>
    </rPh>
    <rPh sb="7" eb="9">
      <t>イリョウ</t>
    </rPh>
    <rPh sb="13" eb="15">
      <t>ビョウイン</t>
    </rPh>
    <rPh sb="16" eb="18">
      <t>ヤッキョク</t>
    </rPh>
    <rPh sb="19" eb="21">
      <t>ザイタク</t>
    </rPh>
    <rPh sb="22" eb="24">
      <t>レンケイ</t>
    </rPh>
    <rPh sb="24" eb="26">
      <t>キョウカ</t>
    </rPh>
    <rPh sb="27" eb="29">
      <t>スイシン</t>
    </rPh>
    <rPh sb="30" eb="31">
      <t>ト</t>
    </rPh>
    <rPh sb="32" eb="33">
      <t>ク</t>
    </rPh>
    <rPh sb="34" eb="37">
      <t>ヤクザイシ</t>
    </rPh>
    <rPh sb="37" eb="39">
      <t>ヨウセイ</t>
    </rPh>
    <phoneticPr fontId="65"/>
  </si>
  <si>
    <t>第67回薬学フォーラムゆうき</t>
    <rPh sb="0" eb="1">
      <t>ダイ</t>
    </rPh>
    <rPh sb="3" eb="4">
      <t>カイ</t>
    </rPh>
    <rPh sb="4" eb="6">
      <t>ヤクガク</t>
    </rPh>
    <phoneticPr fontId="65"/>
  </si>
  <si>
    <t>しもだて地域交流センターアルテリオ</t>
    <rPh sb="4" eb="6">
      <t>チイキ</t>
    </rPh>
    <rPh sb="6" eb="8">
      <t>コウリュウ</t>
    </rPh>
    <phoneticPr fontId="65"/>
  </si>
  <si>
    <t>大阪府におけるがん化学療法に関わる薬剤師の地域リーダー養成研修会～誰でも分かる！がんゲノム医療（基礎の内容から未来展望まで）～</t>
    <rPh sb="0" eb="3">
      <t>オオサカフ</t>
    </rPh>
    <rPh sb="9" eb="11">
      <t>カガク</t>
    </rPh>
    <rPh sb="11" eb="13">
      <t>リョウホウ</t>
    </rPh>
    <rPh sb="14" eb="15">
      <t>カカ</t>
    </rPh>
    <rPh sb="17" eb="20">
      <t>ヤクザイシ</t>
    </rPh>
    <rPh sb="21" eb="23">
      <t>チイキ</t>
    </rPh>
    <rPh sb="27" eb="29">
      <t>ヨウセイ</t>
    </rPh>
    <rPh sb="29" eb="32">
      <t>ケンシュウカイ</t>
    </rPh>
    <rPh sb="33" eb="34">
      <t>ダレ</t>
    </rPh>
    <rPh sb="36" eb="37">
      <t>ワ</t>
    </rPh>
    <rPh sb="45" eb="47">
      <t>イリョウ</t>
    </rPh>
    <rPh sb="48" eb="50">
      <t>キソ</t>
    </rPh>
    <rPh sb="51" eb="53">
      <t>ナイヨウ</t>
    </rPh>
    <rPh sb="55" eb="57">
      <t>ミライ</t>
    </rPh>
    <rPh sb="57" eb="59">
      <t>テンボウ</t>
    </rPh>
    <phoneticPr fontId="65"/>
  </si>
  <si>
    <t>群馬県乳がん治療ゼミナール～1st circular～</t>
    <rPh sb="0" eb="3">
      <t>グンマケン</t>
    </rPh>
    <rPh sb="3" eb="4">
      <t>ニュウ</t>
    </rPh>
    <rPh sb="6" eb="8">
      <t>チリョウ</t>
    </rPh>
    <phoneticPr fontId="65"/>
  </si>
  <si>
    <t>ロイヤルチェスター前橋</t>
    <rPh sb="9" eb="11">
      <t>マエバシ</t>
    </rPh>
    <phoneticPr fontId="65"/>
  </si>
  <si>
    <t>第93回抗がん剤研修会（集中講義）</t>
    <rPh sb="0" eb="1">
      <t>ダイ</t>
    </rPh>
    <rPh sb="3" eb="4">
      <t>カイ</t>
    </rPh>
    <rPh sb="4" eb="5">
      <t>コウ</t>
    </rPh>
    <rPh sb="7" eb="8">
      <t>ザイ</t>
    </rPh>
    <rPh sb="8" eb="11">
      <t>ケンシュウカイ</t>
    </rPh>
    <rPh sb="12" eb="14">
      <t>シュウチュウ</t>
    </rPh>
    <rPh sb="14" eb="16">
      <t>コウギ</t>
    </rPh>
    <phoneticPr fontId="65"/>
  </si>
  <si>
    <t>がん化学療法を支える薬剤師の会</t>
    <rPh sb="2" eb="4">
      <t>カガク</t>
    </rPh>
    <rPh sb="4" eb="6">
      <t>リョウホウ</t>
    </rPh>
    <rPh sb="7" eb="8">
      <t>ササ</t>
    </rPh>
    <rPh sb="10" eb="13">
      <t>ヤクザイシ</t>
    </rPh>
    <rPh sb="14" eb="15">
      <t>カイ</t>
    </rPh>
    <phoneticPr fontId="65"/>
  </si>
  <si>
    <t>第7回がん化学療法を支える薬剤師の会</t>
    <rPh sb="0" eb="1">
      <t>ダイ</t>
    </rPh>
    <rPh sb="2" eb="3">
      <t>カイ</t>
    </rPh>
    <rPh sb="5" eb="7">
      <t>カガク</t>
    </rPh>
    <rPh sb="7" eb="9">
      <t>リョウホウ</t>
    </rPh>
    <rPh sb="10" eb="11">
      <t>ササ</t>
    </rPh>
    <rPh sb="13" eb="16">
      <t>ヤクザイシ</t>
    </rPh>
    <rPh sb="17" eb="18">
      <t>カイ</t>
    </rPh>
    <phoneticPr fontId="65"/>
  </si>
  <si>
    <t>エーザイ株式会社福岡コミュニケーションオフィス会議室2</t>
    <rPh sb="4" eb="8">
      <t>カブシキガイシャ</t>
    </rPh>
    <rPh sb="8" eb="10">
      <t>フクオカ</t>
    </rPh>
    <rPh sb="23" eb="26">
      <t>カイギシツ</t>
    </rPh>
    <phoneticPr fontId="65"/>
  </si>
  <si>
    <t>地域がん医療連携の推進を担う薬剤師養成コース　第1回　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7" eb="29">
      <t>リンショウ</t>
    </rPh>
    <rPh sb="31" eb="33">
      <t>イリョウ</t>
    </rPh>
    <rPh sb="33" eb="35">
      <t>コウザ</t>
    </rPh>
    <phoneticPr fontId="65"/>
  </si>
  <si>
    <t>北海道医療大学　札幌サテライトキャンパス</t>
    <rPh sb="8" eb="10">
      <t>サッポロ</t>
    </rPh>
    <phoneticPr fontId="65"/>
  </si>
  <si>
    <t>大分県病院薬剤師会</t>
    <rPh sb="0" eb="3">
      <t>オオイタケン</t>
    </rPh>
    <rPh sb="3" eb="5">
      <t>ビョウイン</t>
    </rPh>
    <rPh sb="5" eb="8">
      <t>ヤクザイシ</t>
    </rPh>
    <rPh sb="8" eb="9">
      <t>カイ</t>
    </rPh>
    <phoneticPr fontId="65"/>
  </si>
  <si>
    <t>令和元年度第2回オンコロジー研修会</t>
    <rPh sb="0" eb="2">
      <t>レイワ</t>
    </rPh>
    <rPh sb="2" eb="4">
      <t>ガンネン</t>
    </rPh>
    <rPh sb="4" eb="5">
      <t>ド</t>
    </rPh>
    <rPh sb="5" eb="6">
      <t>ダイ</t>
    </rPh>
    <rPh sb="7" eb="8">
      <t>カイ</t>
    </rPh>
    <rPh sb="14" eb="16">
      <t>ケンシュウ</t>
    </rPh>
    <rPh sb="16" eb="17">
      <t>カイ</t>
    </rPh>
    <phoneticPr fontId="65"/>
  </si>
  <si>
    <t>大分県薬剤師会館　3階研修ホール</t>
    <rPh sb="0" eb="3">
      <t>オオイタケン</t>
    </rPh>
    <rPh sb="3" eb="6">
      <t>ヤクザイシ</t>
    </rPh>
    <rPh sb="6" eb="8">
      <t>カイカン</t>
    </rPh>
    <rPh sb="10" eb="11">
      <t>カイ</t>
    </rPh>
    <rPh sb="11" eb="13">
      <t>ケンシュウ</t>
    </rPh>
    <phoneticPr fontId="65"/>
  </si>
  <si>
    <t>第12回　福岡県病院薬剤師会学術大会</t>
    <rPh sb="0" eb="1">
      <t>ダイ</t>
    </rPh>
    <rPh sb="3" eb="4">
      <t>カイ</t>
    </rPh>
    <rPh sb="5" eb="7">
      <t>フクオカ</t>
    </rPh>
    <rPh sb="7" eb="8">
      <t>ケン</t>
    </rPh>
    <rPh sb="8" eb="10">
      <t>ビョウイン</t>
    </rPh>
    <rPh sb="10" eb="13">
      <t>ヤクザイシ</t>
    </rPh>
    <rPh sb="13" eb="14">
      <t>カイ</t>
    </rPh>
    <rPh sb="14" eb="16">
      <t>ガクジュツ</t>
    </rPh>
    <rPh sb="16" eb="18">
      <t>タイカイ</t>
    </rPh>
    <phoneticPr fontId="65"/>
  </si>
  <si>
    <t>北里大学病院　薬剤部</t>
    <rPh sb="0" eb="2">
      <t>キタザト</t>
    </rPh>
    <rPh sb="2" eb="4">
      <t>ダイガク</t>
    </rPh>
    <rPh sb="4" eb="6">
      <t>ビョウイン</t>
    </rPh>
    <rPh sb="7" eb="9">
      <t>ヤクザイ</t>
    </rPh>
    <rPh sb="9" eb="10">
      <t>ブ</t>
    </rPh>
    <phoneticPr fontId="65"/>
  </si>
  <si>
    <t>第1回　地域薬局連絡協議会勉強会「オピオイド鎮痛薬の特性を知る」</t>
    <rPh sb="0" eb="1">
      <t>ダイ</t>
    </rPh>
    <rPh sb="2" eb="3">
      <t>カイ</t>
    </rPh>
    <rPh sb="4" eb="6">
      <t>チイキ</t>
    </rPh>
    <rPh sb="6" eb="8">
      <t>ヤッキョク</t>
    </rPh>
    <rPh sb="8" eb="10">
      <t>レンラク</t>
    </rPh>
    <rPh sb="10" eb="13">
      <t>キョウギカイ</t>
    </rPh>
    <rPh sb="13" eb="16">
      <t>ベンキョウカイ</t>
    </rPh>
    <rPh sb="22" eb="25">
      <t>チンツウヤク</t>
    </rPh>
    <rPh sb="26" eb="28">
      <t>トクセイ</t>
    </rPh>
    <rPh sb="29" eb="30">
      <t>シ</t>
    </rPh>
    <phoneticPr fontId="65"/>
  </si>
  <si>
    <t>北里大学病院　1号館3階　会議室1・2</t>
    <rPh sb="0" eb="6">
      <t>キタザトダイガクビョウイン</t>
    </rPh>
    <rPh sb="8" eb="10">
      <t>ゴウカン</t>
    </rPh>
    <rPh sb="11" eb="12">
      <t>カイ</t>
    </rPh>
    <rPh sb="13" eb="16">
      <t>カイギシツ</t>
    </rPh>
    <phoneticPr fontId="65"/>
  </si>
  <si>
    <t>北里大学薬学部生涯学習セミナー（さがみはら）令和元年度　北里大学病院薬剤部がん薬物療法の均てん化勉強会　第1回がん薬物療法と抗がん剤の基礎知識（前編）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</si>
  <si>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　相模原キャンパス　IPE棟5階　チーム医療実習室A1～A3</t>
    <rPh sb="0" eb="2">
      <t>キタザト</t>
    </rPh>
    <rPh sb="2" eb="4">
      <t>ダイガク</t>
    </rPh>
    <rPh sb="5" eb="8">
      <t>サガミハラ</t>
    </rPh>
    <rPh sb="17" eb="18">
      <t>トウ</t>
    </rPh>
    <rPh sb="19" eb="20">
      <t>カイ</t>
    </rPh>
    <rPh sb="24" eb="26">
      <t>イリョウ</t>
    </rPh>
    <rPh sb="26" eb="29">
      <t>ジッシュウシツ</t>
    </rPh>
    <phoneticPr fontId="65"/>
  </si>
  <si>
    <t>北里大学薬学部生涯学習セミナー（さがみはら）令和元年度　北里大学病院薬剤部がん薬物療法の均てん化勉強会　第2回がん薬物療法と抗がん剤の基礎知識（前編）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</si>
  <si>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第3回がん薬物療法と抗がん剤の基礎知識（前編）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</si>
  <si>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第4回がん薬物療法と抗がん剤の基礎知識（前編）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</si>
  <si>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第5回がん薬物療法と抗がん剤の基礎知識（前編）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</si>
  <si>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第6回がん薬物療法と抗がん剤の基礎知識（前編）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</si>
  <si>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第7回がん薬物療法と抗がん剤の基礎知識（前編）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5"/>
  </si>
  <si>
    <t>北里大学薬学部生涯学習セミナー（さがみはら）令和元年度　北里大学病院薬剤部がん薬物療法の均てん化勉強会　第10回がん薬物療法と抗がん剤の基礎知識（前編）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5" eb="56">
      <t>カイ</t>
    </rPh>
    <rPh sb="58" eb="60">
      <t>ヤクブツ</t>
    </rPh>
    <rPh sb="60" eb="62">
      <t>リョウホウ</t>
    </rPh>
    <rPh sb="63" eb="64">
      <t>コウ</t>
    </rPh>
    <rPh sb="66" eb="67">
      <t>ザイ</t>
    </rPh>
    <rPh sb="68" eb="70">
      <t>キソ</t>
    </rPh>
    <rPh sb="70" eb="72">
      <t>チシキ</t>
    </rPh>
    <rPh sb="73" eb="75">
      <t>ゼンペン</t>
    </rPh>
    <phoneticPr fontId="65"/>
  </si>
  <si>
    <t>国立がん研究センター中央病院　薬剤部</t>
    <rPh sb="15" eb="17">
      <t>ヤクザイ</t>
    </rPh>
    <rPh sb="17" eb="18">
      <t>ブ</t>
    </rPh>
    <phoneticPr fontId="65"/>
  </si>
  <si>
    <t>国立がん研究センター中央病院　薬剤部講義研修
令和元年度　がん専門薬剤師研修事業　
「精神腫瘍 精神腫瘍」</t>
    <rPh sb="23" eb="28">
      <t>レイワガンネンド</t>
    </rPh>
    <rPh sb="43" eb="45">
      <t>セイシン</t>
    </rPh>
    <rPh sb="45" eb="47">
      <t>シュヨウ</t>
    </rPh>
    <rPh sb="48" eb="50">
      <t>セイシン</t>
    </rPh>
    <rPh sb="50" eb="52">
      <t>シュヨウ</t>
    </rPh>
    <phoneticPr fontId="65"/>
  </si>
  <si>
    <t>国立がん研究センター中央病院　管理棟会議室</t>
    <rPh sb="0" eb="2">
      <t>コクリツ</t>
    </rPh>
    <rPh sb="4" eb="6">
      <t>ケンキュウ</t>
    </rPh>
    <rPh sb="10" eb="12">
      <t>チュウオウ</t>
    </rPh>
    <rPh sb="12" eb="14">
      <t>ビョウイン</t>
    </rPh>
    <rPh sb="15" eb="18">
      <t>カンリトウ</t>
    </rPh>
    <rPh sb="18" eb="21">
      <t>カイギシツ</t>
    </rPh>
    <phoneticPr fontId="65"/>
  </si>
  <si>
    <t>国立がん研究センター中央病院　薬剤部講義研修
令和元年度　がん専門薬剤師研修事業　
「がん薬物療法の実践②処方提案の実症例（皮膚、HFS)」</t>
    <rPh sb="45" eb="47">
      <t>ヤクブツ</t>
    </rPh>
    <rPh sb="47" eb="49">
      <t>リョウホウ</t>
    </rPh>
    <rPh sb="50" eb="52">
      <t>ジッセン</t>
    </rPh>
    <rPh sb="53" eb="55">
      <t>ショホウ</t>
    </rPh>
    <rPh sb="55" eb="57">
      <t>テイアン</t>
    </rPh>
    <rPh sb="58" eb="59">
      <t>ジツ</t>
    </rPh>
    <rPh sb="59" eb="61">
      <t>ショウレイ</t>
    </rPh>
    <rPh sb="62" eb="64">
      <t>ヒフ</t>
    </rPh>
    <phoneticPr fontId="65"/>
  </si>
  <si>
    <t>国立がん研究センター中央病院　薬剤部講義研修
令和元年度　がん専門薬剤師研修事業　
「抗がん剤の臨床薬理（PK/PD)」</t>
    <rPh sb="43" eb="44">
      <t>コウ</t>
    </rPh>
    <rPh sb="46" eb="47">
      <t>ザイ</t>
    </rPh>
    <rPh sb="48" eb="50">
      <t>リンショウ</t>
    </rPh>
    <rPh sb="50" eb="51">
      <t>ヤク</t>
    </rPh>
    <rPh sb="51" eb="52">
      <t>リ</t>
    </rPh>
    <phoneticPr fontId="65"/>
  </si>
  <si>
    <t>国立がん研究センター中央病院　薬剤部講義研修
令和元年度　がん専門薬剤師研修事業　
「婦人科癌（化学療法）」</t>
    <rPh sb="43" eb="46">
      <t>フジンカ</t>
    </rPh>
    <rPh sb="46" eb="47">
      <t>ガン</t>
    </rPh>
    <rPh sb="48" eb="50">
      <t>カガク</t>
    </rPh>
    <rPh sb="50" eb="52">
      <t>リョウホウ</t>
    </rPh>
    <phoneticPr fontId="65"/>
  </si>
  <si>
    <t>国立がん研究センター中央病院　薬剤部講義研修
令和元年度　がん専門薬剤師研修事業　
「頭頸部癌」</t>
    <rPh sb="43" eb="46">
      <t>トウケイブ</t>
    </rPh>
    <rPh sb="46" eb="47">
      <t>ガン</t>
    </rPh>
    <phoneticPr fontId="65"/>
  </si>
  <si>
    <t>国立がん研究センター中央病院　薬剤部講義研修
令和元年度　がん専門薬剤師研修事業　
「放射線治療（IVR)」</t>
    <rPh sb="43" eb="46">
      <t>ホウシャセン</t>
    </rPh>
    <rPh sb="46" eb="48">
      <t>チリョウ</t>
    </rPh>
    <phoneticPr fontId="65"/>
  </si>
  <si>
    <t>国立がん研究センター中央病院　薬剤部講義研修
令和元年度　がん専門薬剤師研修事業　
「生物統計の基礎」</t>
    <rPh sb="43" eb="45">
      <t>セイブツ</t>
    </rPh>
    <rPh sb="45" eb="47">
      <t>トウケイ</t>
    </rPh>
    <rPh sb="48" eb="50">
      <t>キソ</t>
    </rPh>
    <phoneticPr fontId="65"/>
  </si>
  <si>
    <t>国立がん研究センター中央病院　薬剤部講義研修
令和元年度　がん専門薬剤師研修事業　
「がんと総合医療（がん薬物療法に伴う口腔の有害事象：その対応）」</t>
    <rPh sb="46" eb="48">
      <t>ソウゴウ</t>
    </rPh>
    <rPh sb="48" eb="50">
      <t>イリョウ</t>
    </rPh>
    <rPh sb="53" eb="55">
      <t>ヤクブツ</t>
    </rPh>
    <rPh sb="55" eb="57">
      <t>リョウホウ</t>
    </rPh>
    <rPh sb="58" eb="59">
      <t>トモナ</t>
    </rPh>
    <rPh sb="60" eb="62">
      <t>コウクウ</t>
    </rPh>
    <rPh sb="63" eb="65">
      <t>ユウガイ</t>
    </rPh>
    <rPh sb="65" eb="67">
      <t>ジショウ</t>
    </rPh>
    <rPh sb="70" eb="72">
      <t>タイオウ</t>
    </rPh>
    <phoneticPr fontId="65"/>
  </si>
  <si>
    <t>国立がん研究センター中央病院　薬剤部講義研修
令和元年度　がん専門薬剤師研修事業　
「皮膚腫瘍」</t>
    <rPh sb="43" eb="45">
      <t>ヒフ</t>
    </rPh>
    <rPh sb="45" eb="47">
      <t>シュヨウ</t>
    </rPh>
    <phoneticPr fontId="65"/>
  </si>
  <si>
    <t>国立がん研究センター中央病院　薬剤部講義研修
令和元年度　がん専門薬剤師研修事業　
「Pharmacogenomics　研究最前線」</t>
    <rPh sb="60" eb="62">
      <t>ケンキュウ</t>
    </rPh>
    <rPh sb="62" eb="65">
      <t>サイゼンセン</t>
    </rPh>
    <phoneticPr fontId="65"/>
  </si>
  <si>
    <t>国立がん研究センター中央病院　薬剤部講義研修
令和元年度　がん専門薬剤師研修事業　
「B型肝炎、AIDS、梅毒など感染症再燃予防のエビデンス」</t>
    <rPh sb="44" eb="45">
      <t>ガタ</t>
    </rPh>
    <rPh sb="45" eb="47">
      <t>カンエン</t>
    </rPh>
    <rPh sb="53" eb="55">
      <t>バイドク</t>
    </rPh>
    <rPh sb="57" eb="60">
      <t>カンセンショウ</t>
    </rPh>
    <rPh sb="60" eb="62">
      <t>サイネン</t>
    </rPh>
    <rPh sb="62" eb="64">
      <t>ヨボウ</t>
    </rPh>
    <phoneticPr fontId="65"/>
  </si>
  <si>
    <t>国立がん研究センター中央病院　薬剤部講義研修
令和元年度　がん専門薬剤師研修事業　
「肝・胆・膵癌（化学療法）」</t>
    <rPh sb="43" eb="44">
      <t>カン</t>
    </rPh>
    <rPh sb="45" eb="46">
      <t>タン</t>
    </rPh>
    <rPh sb="47" eb="48">
      <t>スイ</t>
    </rPh>
    <rPh sb="48" eb="49">
      <t>ガン</t>
    </rPh>
    <rPh sb="50" eb="52">
      <t>カガク</t>
    </rPh>
    <rPh sb="52" eb="54">
      <t>リョウホウ</t>
    </rPh>
    <phoneticPr fontId="65"/>
  </si>
  <si>
    <t>国立がん研究センター中央病院　薬剤部講義研修
令和元年度　がん専門薬剤師研修事業　
「がん疼痛治療」</t>
    <rPh sb="45" eb="47">
      <t>トウツウ</t>
    </rPh>
    <rPh sb="47" eb="49">
      <t>チリョウ</t>
    </rPh>
    <phoneticPr fontId="65"/>
  </si>
  <si>
    <t>国立がん研究センター中央病院　薬剤部講義研修
令和元年度　がん専門薬剤師研修事業　
「大腸癌(外科治療）」</t>
    <rPh sb="43" eb="45">
      <t>ダイチョウ</t>
    </rPh>
    <rPh sb="45" eb="46">
      <t>ガン</t>
    </rPh>
    <rPh sb="47" eb="49">
      <t>ゲカ</t>
    </rPh>
    <rPh sb="49" eb="51">
      <t>チリョウ</t>
    </rPh>
    <phoneticPr fontId="65"/>
  </si>
  <si>
    <t>国立がん研究センター中央病院　薬剤部講義研修
令和元年度　がん専門薬剤師研修事業　
「造血器腫瘍（悪性リンパ腫）」</t>
    <rPh sb="43" eb="44">
      <t>ゾウ</t>
    </rPh>
    <rPh sb="46" eb="48">
      <t>シュヨウ</t>
    </rPh>
    <rPh sb="49" eb="51">
      <t>アクセイ</t>
    </rPh>
    <rPh sb="54" eb="55">
      <t>シュ</t>
    </rPh>
    <phoneticPr fontId="65"/>
  </si>
  <si>
    <t>国立がん研究センター中央病院　薬剤部講義研修
令和元年度　がん専門薬剤師研修事業　
「胚細胞腫瘍」</t>
    <rPh sb="43" eb="44">
      <t>ハイ</t>
    </rPh>
    <rPh sb="44" eb="46">
      <t>サイボウ</t>
    </rPh>
    <rPh sb="46" eb="48">
      <t>シュヨウ</t>
    </rPh>
    <phoneticPr fontId="65"/>
  </si>
  <si>
    <t>国立がん研究センター中央病院　薬剤部講義研修
令和元年度　がん専門薬剤師研修事業　
「乳癌（化学療法）」</t>
    <rPh sb="43" eb="44">
      <t>ニュウ</t>
    </rPh>
    <rPh sb="44" eb="45">
      <t>ガン</t>
    </rPh>
    <rPh sb="46" eb="48">
      <t>カガク</t>
    </rPh>
    <rPh sb="48" eb="50">
      <t>リョウホウ</t>
    </rPh>
    <phoneticPr fontId="65"/>
  </si>
  <si>
    <t>国立がん研究センター中央病院　薬剤部講義研修
令和元年度　がん専門薬剤師研修事業　
「骨腫瘍」</t>
    <rPh sb="43" eb="44">
      <t>ホネ</t>
    </rPh>
    <rPh sb="44" eb="46">
      <t>シュヨウ</t>
    </rPh>
    <phoneticPr fontId="65"/>
  </si>
  <si>
    <t>国立がん研究センター中央病院　薬剤部講義研修
令和元年度　がん専門薬剤師研修事業　
「原発不明癌」</t>
    <rPh sb="43" eb="45">
      <t>ゲンパツ</t>
    </rPh>
    <rPh sb="45" eb="47">
      <t>フメイ</t>
    </rPh>
    <rPh sb="47" eb="48">
      <t>ガン</t>
    </rPh>
    <phoneticPr fontId="65"/>
  </si>
  <si>
    <t>国立がん研究センター中央病院　薬剤部講義研修
令和元年度　がん専門薬剤師研修事業　
「がん薬物療法の実践③処方提案の実症例（血液）」</t>
    <rPh sb="45" eb="47">
      <t>ヤクブツ</t>
    </rPh>
    <rPh sb="47" eb="49">
      <t>リョウホウ</t>
    </rPh>
    <rPh sb="50" eb="52">
      <t>ジッセン</t>
    </rPh>
    <rPh sb="53" eb="55">
      <t>ショホウ</t>
    </rPh>
    <rPh sb="55" eb="57">
      <t>テイアン</t>
    </rPh>
    <rPh sb="58" eb="59">
      <t>ジツ</t>
    </rPh>
    <rPh sb="59" eb="61">
      <t>ショウレイ</t>
    </rPh>
    <rPh sb="62" eb="64">
      <t>ケツエキ</t>
    </rPh>
    <phoneticPr fontId="65"/>
  </si>
  <si>
    <t>国立がん研究センター中央病院　薬剤部講義研修
令和元年度　がん専門薬剤師研修事業　
「泌尿器癌（化学療法）」</t>
    <rPh sb="43" eb="46">
      <t>ヒニョウキ</t>
    </rPh>
    <rPh sb="46" eb="47">
      <t>ガン</t>
    </rPh>
    <rPh sb="48" eb="50">
      <t>カガク</t>
    </rPh>
    <rPh sb="50" eb="52">
      <t>リョウホウ</t>
    </rPh>
    <phoneticPr fontId="65"/>
  </si>
  <si>
    <t>国立がん研究センター中央病院　薬剤部講義研修
令和元年度　がん専門薬剤師研修事業　
「肺癌（外科療法）」</t>
    <rPh sb="43" eb="45">
      <t>ハイガン</t>
    </rPh>
    <rPh sb="46" eb="48">
      <t>ゲカ</t>
    </rPh>
    <rPh sb="48" eb="50">
      <t>リョウホウ</t>
    </rPh>
    <phoneticPr fontId="65"/>
  </si>
  <si>
    <t>国立がん研究センター中央病院　薬剤部講義研修
令和元年度　がん専門薬剤師研修事業　
「がん薬物療法の実践①処方提案の実症例（消化官）」</t>
    <rPh sb="45" eb="47">
      <t>ヤクブツ</t>
    </rPh>
    <rPh sb="47" eb="49">
      <t>リョウホウ</t>
    </rPh>
    <rPh sb="50" eb="52">
      <t>ジッセン</t>
    </rPh>
    <rPh sb="53" eb="55">
      <t>ショホウ</t>
    </rPh>
    <rPh sb="55" eb="57">
      <t>テイアン</t>
    </rPh>
    <rPh sb="58" eb="59">
      <t>ジツ</t>
    </rPh>
    <rPh sb="59" eb="61">
      <t>ショウレイ</t>
    </rPh>
    <rPh sb="62" eb="64">
      <t>ショウカ</t>
    </rPh>
    <rPh sb="64" eb="65">
      <t>カン</t>
    </rPh>
    <phoneticPr fontId="65"/>
  </si>
  <si>
    <t>国立がん研究センター中央病院　薬剤部講義研修
令和元年度　がん専門薬剤師研修事業　
「脳腫瘍」</t>
    <rPh sb="43" eb="46">
      <t>ノウシュヨウ</t>
    </rPh>
    <phoneticPr fontId="65"/>
  </si>
  <si>
    <t>第28回緩和ケアセンター勉強会＆連携カンファレンス</t>
    <rPh sb="0" eb="1">
      <t>ダイ</t>
    </rPh>
    <rPh sb="3" eb="4">
      <t>カイ</t>
    </rPh>
    <rPh sb="4" eb="6">
      <t>カンワ</t>
    </rPh>
    <rPh sb="12" eb="15">
      <t>ベンキョウカイ</t>
    </rPh>
    <rPh sb="16" eb="18">
      <t>レンケイ</t>
    </rPh>
    <phoneticPr fontId="65"/>
  </si>
  <si>
    <t>第6回南区保険薬局研修会</t>
    <rPh sb="0" eb="1">
      <t>ダイ</t>
    </rPh>
    <rPh sb="2" eb="3">
      <t>カイ</t>
    </rPh>
    <rPh sb="3" eb="5">
      <t>ミナミク</t>
    </rPh>
    <rPh sb="5" eb="7">
      <t>ホケン</t>
    </rPh>
    <rPh sb="7" eb="9">
      <t>ヤッキョク</t>
    </rPh>
    <rPh sb="9" eb="11">
      <t>ケンシュウ</t>
    </rPh>
    <rPh sb="11" eb="12">
      <t>カイ</t>
    </rPh>
    <phoneticPr fontId="65"/>
  </si>
  <si>
    <t>福岡市薬剤師会、MSD株式会社、NPO法人よりよい地域医療を応援する会</t>
    <rPh sb="0" eb="3">
      <t>フクオカシ</t>
    </rPh>
    <rPh sb="3" eb="6">
      <t>ヤクザイシ</t>
    </rPh>
    <rPh sb="6" eb="7">
      <t>カイ</t>
    </rPh>
    <rPh sb="11" eb="15">
      <t>カブシキガイシャ</t>
    </rPh>
    <rPh sb="19" eb="21">
      <t>ホウジン</t>
    </rPh>
    <rPh sb="25" eb="27">
      <t>チイキ</t>
    </rPh>
    <rPh sb="27" eb="29">
      <t>イリョウ</t>
    </rPh>
    <rPh sb="30" eb="32">
      <t>オウエン</t>
    </rPh>
    <rPh sb="34" eb="35">
      <t>カイ</t>
    </rPh>
    <phoneticPr fontId="65"/>
  </si>
  <si>
    <t>Basic Study研修会～薬局でわかる！免疫チェックポイント阻害薬～</t>
    <rPh sb="11" eb="13">
      <t>ケンシュウ</t>
    </rPh>
    <rPh sb="13" eb="14">
      <t>カイ</t>
    </rPh>
    <rPh sb="15" eb="17">
      <t>ヤッキョク</t>
    </rPh>
    <rPh sb="22" eb="24">
      <t>メンエキ</t>
    </rPh>
    <rPh sb="32" eb="34">
      <t>ソガイ</t>
    </rPh>
    <rPh sb="34" eb="35">
      <t>クスリ</t>
    </rPh>
    <phoneticPr fontId="65"/>
  </si>
  <si>
    <t>WEB配信＋福岡市薬剤師会館　講堂</t>
    <rPh sb="3" eb="5">
      <t>ハイシン</t>
    </rPh>
    <rPh sb="6" eb="9">
      <t>フクオカシ</t>
    </rPh>
    <rPh sb="9" eb="12">
      <t>ヤクザイシ</t>
    </rPh>
    <rPh sb="12" eb="14">
      <t>カイカン</t>
    </rPh>
    <rPh sb="15" eb="17">
      <t>コウドウ</t>
    </rPh>
    <phoneticPr fontId="65"/>
  </si>
  <si>
    <t>2019年度　第5回神奈川県がん薬物療法・専門薬剤師ワークショップ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5"/>
  </si>
  <si>
    <t>第3回 薬薬連携セミナー「免疫関連有害事象（irAE)マネジメント」</t>
    <rPh sb="0" eb="1">
      <t>ダイ</t>
    </rPh>
    <rPh sb="2" eb="3">
      <t>カイ</t>
    </rPh>
    <rPh sb="4" eb="5">
      <t>ヤク</t>
    </rPh>
    <rPh sb="5" eb="6">
      <t>ヤク</t>
    </rPh>
    <rPh sb="6" eb="8">
      <t>レンケイ</t>
    </rPh>
    <rPh sb="13" eb="15">
      <t>メンエキ</t>
    </rPh>
    <rPh sb="15" eb="17">
      <t>カンレン</t>
    </rPh>
    <rPh sb="17" eb="19">
      <t>ユウガイ</t>
    </rPh>
    <rPh sb="19" eb="21">
      <t>ジショウ</t>
    </rPh>
    <phoneticPr fontId="65"/>
  </si>
  <si>
    <t>第5回神奈川県がん領域均てん化のための勉強会</t>
    <rPh sb="3" eb="7">
      <t>カナガワケン</t>
    </rPh>
    <rPh sb="9" eb="11">
      <t>リョウイキ</t>
    </rPh>
    <rPh sb="11" eb="12">
      <t>キン</t>
    </rPh>
    <rPh sb="14" eb="15">
      <t>カ</t>
    </rPh>
    <rPh sb="19" eb="22">
      <t>ベンキョウカイ</t>
    </rPh>
    <phoneticPr fontId="65"/>
  </si>
  <si>
    <t>名古屋栄東急Reiホテル2階　プルミエルーム</t>
    <rPh sb="0" eb="3">
      <t>ナゴヤ</t>
    </rPh>
    <rPh sb="3" eb="4">
      <t>サカエ</t>
    </rPh>
    <rPh sb="4" eb="6">
      <t>トウキュウ</t>
    </rPh>
    <rPh sb="13" eb="14">
      <t>カイ</t>
    </rPh>
    <phoneticPr fontId="65"/>
  </si>
  <si>
    <t>第2回「緩和医療領域薬剤師養成研究会Advanced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</si>
  <si>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高知県薬剤師会、高知県病院薬剤師会、中国・四国広域がんプロ養成コンソーシアム、中外製薬株式会社</t>
    <rPh sb="0" eb="3">
      <t>コウチケン</t>
    </rPh>
    <rPh sb="3" eb="6">
      <t>ヤクザイシ</t>
    </rPh>
    <rPh sb="6" eb="7">
      <t>カイ</t>
    </rPh>
    <rPh sb="8" eb="11">
      <t>コウチケン</t>
    </rPh>
    <rPh sb="11" eb="13">
      <t>ビョウイン</t>
    </rPh>
    <rPh sb="13" eb="16">
      <t>ヤクザイシ</t>
    </rPh>
    <rPh sb="16" eb="17">
      <t>カイ</t>
    </rPh>
    <rPh sb="18" eb="20">
      <t>チュウゴク</t>
    </rPh>
    <rPh sb="21" eb="23">
      <t>シコク</t>
    </rPh>
    <rPh sb="23" eb="25">
      <t>コウイキ</t>
    </rPh>
    <rPh sb="29" eb="31">
      <t>ヨウセイ</t>
    </rPh>
    <rPh sb="39" eb="41">
      <t>チュウガイ</t>
    </rPh>
    <rPh sb="41" eb="43">
      <t>セイヤク</t>
    </rPh>
    <rPh sb="43" eb="47">
      <t>カブシキガイシャ</t>
    </rPh>
    <phoneticPr fontId="65"/>
  </si>
  <si>
    <t>第9回高知県病院薬剤師会がん専門部会講習会</t>
    <rPh sb="0" eb="1">
      <t>ダイ</t>
    </rPh>
    <rPh sb="2" eb="3">
      <t>カイ</t>
    </rPh>
    <rPh sb="3" eb="6">
      <t>コウチケン</t>
    </rPh>
    <rPh sb="6" eb="8">
      <t>ビョウイン</t>
    </rPh>
    <rPh sb="8" eb="11">
      <t>ヤクザイシ</t>
    </rPh>
    <rPh sb="11" eb="12">
      <t>カイ</t>
    </rPh>
    <rPh sb="14" eb="16">
      <t>センモン</t>
    </rPh>
    <rPh sb="16" eb="17">
      <t>ブ</t>
    </rPh>
    <rPh sb="17" eb="18">
      <t>カイ</t>
    </rPh>
    <rPh sb="18" eb="21">
      <t>コウシュウカイ</t>
    </rPh>
    <phoneticPr fontId="65"/>
  </si>
  <si>
    <t>ちより街テラス　4階　「ちよテラホール」</t>
    <rPh sb="3" eb="4">
      <t>マチ</t>
    </rPh>
    <rPh sb="9" eb="10">
      <t>カイ</t>
    </rPh>
    <phoneticPr fontId="65"/>
  </si>
  <si>
    <t>国際医療福祉大学病院　抗がん薬曝露WG</t>
    <rPh sb="11" eb="12">
      <t>コウ</t>
    </rPh>
    <rPh sb="14" eb="15">
      <t>ヤク</t>
    </rPh>
    <rPh sb="15" eb="17">
      <t>バクロ</t>
    </rPh>
    <phoneticPr fontId="65"/>
  </si>
  <si>
    <t>那須マロニエホテル</t>
    <rPh sb="0" eb="2">
      <t>ナス</t>
    </rPh>
    <phoneticPr fontId="65"/>
  </si>
  <si>
    <t>第5回四国医療薬学連携研究会</t>
    <rPh sb="0" eb="1">
      <t>ダイ</t>
    </rPh>
    <rPh sb="2" eb="3">
      <t>カイ</t>
    </rPh>
    <rPh sb="3" eb="5">
      <t>シコク</t>
    </rPh>
    <rPh sb="5" eb="7">
      <t>イリョウ</t>
    </rPh>
    <rPh sb="7" eb="9">
      <t>ヤクガク</t>
    </rPh>
    <rPh sb="9" eb="11">
      <t>レンケイ</t>
    </rPh>
    <rPh sb="11" eb="14">
      <t>ケンキュウカイ</t>
    </rPh>
    <phoneticPr fontId="65"/>
  </si>
  <si>
    <t>愛媛県薬剤師会館</t>
    <rPh sb="0" eb="3">
      <t>エヒメケン</t>
    </rPh>
    <rPh sb="3" eb="6">
      <t>ヤクザイシ</t>
    </rPh>
    <rPh sb="6" eb="8">
      <t>カイカン</t>
    </rPh>
    <phoneticPr fontId="65"/>
  </si>
  <si>
    <t>岩沼薬剤師会・日本化薬株式会社</t>
    <rPh sb="0" eb="2">
      <t>イワヌマ</t>
    </rPh>
    <rPh sb="2" eb="5">
      <t>ヤクザイシ</t>
    </rPh>
    <rPh sb="5" eb="6">
      <t>カイ</t>
    </rPh>
    <rPh sb="7" eb="9">
      <t>ニホン</t>
    </rPh>
    <rPh sb="9" eb="11">
      <t>カヤク</t>
    </rPh>
    <rPh sb="11" eb="15">
      <t>カブシキガイシャ</t>
    </rPh>
    <phoneticPr fontId="65"/>
  </si>
  <si>
    <t>第8回名取市薬薬連携がんセミナー</t>
    <rPh sb="0" eb="1">
      <t>ダイ</t>
    </rPh>
    <rPh sb="2" eb="3">
      <t>カイ</t>
    </rPh>
    <rPh sb="3" eb="5">
      <t>ナトリ</t>
    </rPh>
    <rPh sb="5" eb="6">
      <t>シ</t>
    </rPh>
    <rPh sb="6" eb="7">
      <t>ヤク</t>
    </rPh>
    <rPh sb="7" eb="8">
      <t>ヤク</t>
    </rPh>
    <rPh sb="8" eb="10">
      <t>レンケイ</t>
    </rPh>
    <phoneticPr fontId="65"/>
  </si>
  <si>
    <t>イオンモール名取　イオンホールA</t>
    <rPh sb="6" eb="8">
      <t>ナトリ</t>
    </rPh>
    <phoneticPr fontId="65"/>
  </si>
  <si>
    <t>福島県病院薬剤師会、郡山薬剤師会、郡山薬薬連携協議会、日本イーライリリー株式会社</t>
    <rPh sb="0" eb="3">
      <t>フクシマケン</t>
    </rPh>
    <rPh sb="3" eb="5">
      <t>ビョウイン</t>
    </rPh>
    <rPh sb="5" eb="8">
      <t>ヤクザイシ</t>
    </rPh>
    <rPh sb="8" eb="9">
      <t>カイ</t>
    </rPh>
    <rPh sb="10" eb="12">
      <t>コオリヤマ</t>
    </rPh>
    <rPh sb="12" eb="15">
      <t>ヤクザイシ</t>
    </rPh>
    <rPh sb="15" eb="16">
      <t>カイ</t>
    </rPh>
    <rPh sb="17" eb="19">
      <t>コオリヤマ</t>
    </rPh>
    <rPh sb="19" eb="23">
      <t>ヤクヤクレンケイ</t>
    </rPh>
    <rPh sb="23" eb="26">
      <t>キョウギカイ</t>
    </rPh>
    <rPh sb="27" eb="29">
      <t>ニホン</t>
    </rPh>
    <rPh sb="36" eb="40">
      <t>カブシキガイシャ</t>
    </rPh>
    <phoneticPr fontId="65"/>
  </si>
  <si>
    <t>乳癌チーム医療セミナー</t>
    <rPh sb="0" eb="2">
      <t>ニュウガン</t>
    </rPh>
    <rPh sb="5" eb="7">
      <t>イリョウ</t>
    </rPh>
    <phoneticPr fontId="65"/>
  </si>
  <si>
    <t>公益財団法人星総合病院ポラリス保健看護学院</t>
    <rPh sb="0" eb="2">
      <t>コウエキ</t>
    </rPh>
    <rPh sb="2" eb="4">
      <t>ザイダン</t>
    </rPh>
    <rPh sb="4" eb="6">
      <t>ホウジン</t>
    </rPh>
    <rPh sb="6" eb="7">
      <t>ホシ</t>
    </rPh>
    <rPh sb="7" eb="9">
      <t>ソウゴウ</t>
    </rPh>
    <rPh sb="9" eb="11">
      <t>ビョウイン</t>
    </rPh>
    <rPh sb="15" eb="17">
      <t>ホケン</t>
    </rPh>
    <rPh sb="17" eb="19">
      <t>カンゴ</t>
    </rPh>
    <rPh sb="19" eb="21">
      <t>ガクイン</t>
    </rPh>
    <phoneticPr fontId="65"/>
  </si>
  <si>
    <t>第11回九州山口薬学会ファーマシューティカルケアシンポジウム内でのシンポジウム6「高度薬学管理型薬局へのファーストステップ～がん医療の処方から病診薬連携まで～」</t>
    <rPh sb="30" eb="31">
      <t>ナイ</t>
    </rPh>
    <phoneticPr fontId="65"/>
  </si>
  <si>
    <t>別府国際コンベンションセンター</t>
    <rPh sb="0" eb="2">
      <t>ベップ</t>
    </rPh>
    <rPh sb="2" eb="4">
      <t>コクサイ</t>
    </rPh>
    <phoneticPr fontId="65"/>
  </si>
  <si>
    <t>第5回「緩和医療領域薬剤師養成研究会Basic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5"/>
  </si>
  <si>
    <t>星薬科大学　新星館1階　101教室</t>
    <rPh sb="0" eb="1">
      <t>ホシ</t>
    </rPh>
    <rPh sb="1" eb="4">
      <t>ヤッカダイ</t>
    </rPh>
    <rPh sb="4" eb="5">
      <t>ガク</t>
    </rPh>
    <rPh sb="6" eb="8">
      <t>シンセイ</t>
    </rPh>
    <rPh sb="8" eb="9">
      <t>カン</t>
    </rPh>
    <rPh sb="10" eb="11">
      <t>カイ</t>
    </rPh>
    <rPh sb="15" eb="17">
      <t>キョウシツ</t>
    </rPh>
    <phoneticPr fontId="65"/>
  </si>
  <si>
    <t>福島県病院薬剤師会、郡山薬剤師会、郡山薬薬連携協議会</t>
    <rPh sb="0" eb="3">
      <t>フクシマケン</t>
    </rPh>
    <rPh sb="3" eb="5">
      <t>ビョウイン</t>
    </rPh>
    <rPh sb="5" eb="8">
      <t>ヤクザイシ</t>
    </rPh>
    <rPh sb="8" eb="9">
      <t>カイ</t>
    </rPh>
    <rPh sb="10" eb="12">
      <t>コオリヤマ</t>
    </rPh>
    <rPh sb="12" eb="15">
      <t>ヤクザイシ</t>
    </rPh>
    <rPh sb="15" eb="16">
      <t>カイ</t>
    </rPh>
    <rPh sb="17" eb="19">
      <t>コオリヤマ</t>
    </rPh>
    <rPh sb="19" eb="23">
      <t>ヤクヤクレンケイ</t>
    </rPh>
    <rPh sb="23" eb="26">
      <t>キョウギカイ</t>
    </rPh>
    <phoneticPr fontId="65"/>
  </si>
  <si>
    <t>令和元年度第3回郡山薬薬連携協議会</t>
    <rPh sb="0" eb="2">
      <t>レイワ</t>
    </rPh>
    <rPh sb="2" eb="4">
      <t>ガンネン</t>
    </rPh>
    <rPh sb="4" eb="5">
      <t>ド</t>
    </rPh>
    <rPh sb="5" eb="6">
      <t>ダイ</t>
    </rPh>
    <rPh sb="7" eb="8">
      <t>カイ</t>
    </rPh>
    <rPh sb="8" eb="10">
      <t>コオリヤマ</t>
    </rPh>
    <rPh sb="10" eb="11">
      <t>ヤク</t>
    </rPh>
    <rPh sb="11" eb="12">
      <t>ヤク</t>
    </rPh>
    <rPh sb="12" eb="14">
      <t>レンケイ</t>
    </rPh>
    <rPh sb="14" eb="17">
      <t>キョウギカイ</t>
    </rPh>
    <phoneticPr fontId="65"/>
  </si>
  <si>
    <t>ミューカルがくと館2階中ホール</t>
    <rPh sb="8" eb="9">
      <t>カン</t>
    </rPh>
    <rPh sb="10" eb="11">
      <t>カイ</t>
    </rPh>
    <rPh sb="11" eb="12">
      <t>チュウ</t>
    </rPh>
    <phoneticPr fontId="65"/>
  </si>
  <si>
    <t>免疫チェックポイント阻害剤治療中患者の副作用(irAE)マネジメントに関するワークショップ</t>
    <rPh sb="0" eb="2">
      <t>メンエキ</t>
    </rPh>
    <rPh sb="10" eb="12">
      <t>ソガイ</t>
    </rPh>
    <rPh sb="12" eb="13">
      <t>ザイ</t>
    </rPh>
    <rPh sb="13" eb="16">
      <t>チリョウチュウ</t>
    </rPh>
    <rPh sb="16" eb="18">
      <t>カンジャ</t>
    </rPh>
    <rPh sb="19" eb="22">
      <t>フクサヨウ</t>
    </rPh>
    <rPh sb="35" eb="36">
      <t>カン</t>
    </rPh>
    <phoneticPr fontId="65"/>
  </si>
  <si>
    <t>沖縄県薬剤師会館　1階研修室</t>
    <rPh sb="0" eb="3">
      <t>オキナワケン</t>
    </rPh>
    <rPh sb="3" eb="6">
      <t>ヤクザイシ</t>
    </rPh>
    <rPh sb="6" eb="8">
      <t>カイカン</t>
    </rPh>
    <rPh sb="10" eb="11">
      <t>カイ</t>
    </rPh>
    <rPh sb="11" eb="14">
      <t>ケンシュウシツ</t>
    </rPh>
    <phoneticPr fontId="65"/>
  </si>
  <si>
    <t>広島県病院薬剤師会東支部研修会　第9回がんセミナー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5"/>
  </si>
  <si>
    <t>広島県民文化センターふくやま　地下1階「文化交流室」</t>
    <rPh sb="0" eb="2">
      <t>ヒロシマ</t>
    </rPh>
    <rPh sb="2" eb="4">
      <t>ケンミン</t>
    </rPh>
    <rPh sb="4" eb="6">
      <t>ブンカ</t>
    </rPh>
    <rPh sb="15" eb="17">
      <t>チカ</t>
    </rPh>
    <rPh sb="18" eb="19">
      <t>カイ</t>
    </rPh>
    <rPh sb="20" eb="24">
      <t>ブンカコウリュウ</t>
    </rPh>
    <rPh sb="24" eb="25">
      <t>シツ</t>
    </rPh>
    <phoneticPr fontId="65"/>
  </si>
  <si>
    <t>地域がん医療連携の推進を担う薬剤師養成コース　第9回　がん薬物療法研究討論会</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9" eb="31">
      <t>ヤクブツ</t>
    </rPh>
    <rPh sb="31" eb="33">
      <t>リョウホウ</t>
    </rPh>
    <rPh sb="33" eb="35">
      <t>ケンキュウ</t>
    </rPh>
    <rPh sb="35" eb="37">
      <t>トウロン</t>
    </rPh>
    <rPh sb="37" eb="38">
      <t>カイ</t>
    </rPh>
    <phoneticPr fontId="65"/>
  </si>
  <si>
    <t>第28回鹿児島県病院薬剤師会　がん薬物療法セミナー（宮崎地区）</t>
    <rPh sb="0" eb="1">
      <t>ダイ</t>
    </rPh>
    <rPh sb="3" eb="4">
      <t>カイ</t>
    </rPh>
    <rPh sb="4" eb="7">
      <t>カゴシマ</t>
    </rPh>
    <rPh sb="7" eb="8">
      <t>ケン</t>
    </rPh>
    <rPh sb="8" eb="10">
      <t>ビョウイン</t>
    </rPh>
    <rPh sb="10" eb="13">
      <t>ヤクザイシ</t>
    </rPh>
    <rPh sb="13" eb="14">
      <t>カイ</t>
    </rPh>
    <rPh sb="17" eb="19">
      <t>ヤクブツ</t>
    </rPh>
    <rPh sb="19" eb="21">
      <t>リョウホウ</t>
    </rPh>
    <rPh sb="26" eb="28">
      <t>ミヤザキ</t>
    </rPh>
    <rPh sb="28" eb="30">
      <t>チク</t>
    </rPh>
    <phoneticPr fontId="65"/>
  </si>
  <si>
    <t>宮﨑市民プラザ　会議室</t>
    <rPh sb="0" eb="2">
      <t>ミヤザキ</t>
    </rPh>
    <rPh sb="2" eb="4">
      <t>シミン</t>
    </rPh>
    <rPh sb="8" eb="11">
      <t>カイギシツ</t>
    </rPh>
    <phoneticPr fontId="65"/>
  </si>
  <si>
    <t>第29回鹿児島県病院薬剤師会　がん薬物療法セミナー（大隅地区）</t>
    <rPh sb="0" eb="1">
      <t>ダイ</t>
    </rPh>
    <rPh sb="3" eb="4">
      <t>カイ</t>
    </rPh>
    <rPh sb="4" eb="7">
      <t>カゴシマ</t>
    </rPh>
    <rPh sb="7" eb="8">
      <t>ケン</t>
    </rPh>
    <rPh sb="8" eb="10">
      <t>ビョウイン</t>
    </rPh>
    <rPh sb="10" eb="13">
      <t>ヤクザイシ</t>
    </rPh>
    <rPh sb="13" eb="14">
      <t>カイ</t>
    </rPh>
    <rPh sb="17" eb="19">
      <t>ヤクブツ</t>
    </rPh>
    <rPh sb="19" eb="21">
      <t>リョウホウ</t>
    </rPh>
    <rPh sb="26" eb="28">
      <t>オオスミ</t>
    </rPh>
    <rPh sb="28" eb="30">
      <t>チク</t>
    </rPh>
    <phoneticPr fontId="65"/>
  </si>
  <si>
    <t>大隅鹿屋病院　会議室</t>
    <rPh sb="0" eb="2">
      <t>オオスミ</t>
    </rPh>
    <rPh sb="2" eb="3">
      <t>シカ</t>
    </rPh>
    <rPh sb="3" eb="4">
      <t>ヤ</t>
    </rPh>
    <rPh sb="4" eb="6">
      <t>ビョウイン</t>
    </rPh>
    <rPh sb="7" eb="10">
      <t>カイギシツ</t>
    </rPh>
    <phoneticPr fontId="65"/>
  </si>
  <si>
    <t>札幌東区がん医療薬剤師研究会、第一三共株式会社</t>
    <rPh sb="15" eb="17">
      <t>ダイイチ</t>
    </rPh>
    <rPh sb="17" eb="19">
      <t>サンキョウ</t>
    </rPh>
    <rPh sb="19" eb="23">
      <t>カブシキガイシャ</t>
    </rPh>
    <phoneticPr fontId="65"/>
  </si>
  <si>
    <t>第一三共株式会社　札幌支店　3階会議室</t>
    <rPh sb="0" eb="8">
      <t>ダイイチサンキョウカブシキガイシャ</t>
    </rPh>
    <rPh sb="9" eb="11">
      <t>サッポロ</t>
    </rPh>
    <rPh sb="11" eb="13">
      <t>シテン</t>
    </rPh>
    <rPh sb="15" eb="16">
      <t>カイ</t>
    </rPh>
    <rPh sb="16" eb="19">
      <t>カイギシツ</t>
    </rPh>
    <phoneticPr fontId="65"/>
  </si>
  <si>
    <t>徳島文理大学中四がんプロコンソーシアム講演会</t>
    <rPh sb="0" eb="2">
      <t>トクシマ</t>
    </rPh>
    <rPh sb="2" eb="4">
      <t>ブンリ</t>
    </rPh>
    <rPh sb="4" eb="6">
      <t>ダイガク</t>
    </rPh>
    <rPh sb="6" eb="7">
      <t>ナカ</t>
    </rPh>
    <rPh sb="7" eb="8">
      <t>ヨン</t>
    </rPh>
    <rPh sb="19" eb="22">
      <t>コウエンカイ</t>
    </rPh>
    <phoneticPr fontId="65"/>
  </si>
  <si>
    <t>サンポートホール高松　5階　54会議室</t>
    <rPh sb="8" eb="10">
      <t>タカマツ</t>
    </rPh>
    <rPh sb="12" eb="13">
      <t>カイ</t>
    </rPh>
    <rPh sb="16" eb="19">
      <t>カイギシツ</t>
    </rPh>
    <phoneticPr fontId="65"/>
  </si>
  <si>
    <t>愛知東洋医学研究会　</t>
    <rPh sb="0" eb="2">
      <t>アイチ</t>
    </rPh>
    <rPh sb="2" eb="4">
      <t>トウヨウ</t>
    </rPh>
    <rPh sb="4" eb="6">
      <t>イガク</t>
    </rPh>
    <rPh sb="6" eb="9">
      <t>ケンキュウカイ</t>
    </rPh>
    <phoneticPr fontId="65"/>
  </si>
  <si>
    <t>第33回　愛知東洋医学研究会</t>
    <rPh sb="0" eb="1">
      <t>ダイ</t>
    </rPh>
    <rPh sb="3" eb="4">
      <t>カイ</t>
    </rPh>
    <rPh sb="5" eb="7">
      <t>アイチ</t>
    </rPh>
    <rPh sb="7" eb="9">
      <t>トウヨウ</t>
    </rPh>
    <rPh sb="9" eb="11">
      <t>イガク</t>
    </rPh>
    <rPh sb="11" eb="14">
      <t>ケンキュウカイ</t>
    </rPh>
    <phoneticPr fontId="65"/>
  </si>
  <si>
    <t>愛知医科大学病院　本館301講義室</t>
    <rPh sb="0" eb="2">
      <t>アイチ</t>
    </rPh>
    <rPh sb="2" eb="4">
      <t>イカ</t>
    </rPh>
    <rPh sb="4" eb="6">
      <t>ダイガク</t>
    </rPh>
    <rPh sb="6" eb="8">
      <t>ビョウイン</t>
    </rPh>
    <rPh sb="9" eb="11">
      <t>ホンカン</t>
    </rPh>
    <rPh sb="14" eb="17">
      <t>コウギシツ</t>
    </rPh>
    <phoneticPr fontId="65"/>
  </si>
  <si>
    <t>第24回薬剤師のための群馬抗がん薬研究会</t>
    <rPh sb="0" eb="1">
      <t>ダイ</t>
    </rPh>
    <rPh sb="3" eb="4">
      <t>カイ</t>
    </rPh>
    <rPh sb="4" eb="7">
      <t>ヤクザイシ</t>
    </rPh>
    <rPh sb="11" eb="13">
      <t>グンマ</t>
    </rPh>
    <rPh sb="13" eb="14">
      <t>コウ</t>
    </rPh>
    <rPh sb="16" eb="17">
      <t>ヤク</t>
    </rPh>
    <rPh sb="17" eb="20">
      <t>ケンキュウカイ</t>
    </rPh>
    <phoneticPr fontId="65"/>
  </si>
  <si>
    <t>群馬大学医学部附属病院　アメニティー講義室</t>
    <rPh sb="0" eb="2">
      <t>グンマ</t>
    </rPh>
    <rPh sb="2" eb="4">
      <t>ダイガク</t>
    </rPh>
    <rPh sb="4" eb="6">
      <t>イガク</t>
    </rPh>
    <rPh sb="6" eb="7">
      <t>ブ</t>
    </rPh>
    <rPh sb="7" eb="9">
      <t>フゾク</t>
    </rPh>
    <rPh sb="9" eb="11">
      <t>ビョウイン</t>
    </rPh>
    <rPh sb="18" eb="21">
      <t>コウギシツ</t>
    </rPh>
    <phoneticPr fontId="65"/>
  </si>
  <si>
    <t>第427回　医師会病院薬物療法研修会</t>
    <rPh sb="0" eb="1">
      <t>ダイ</t>
    </rPh>
    <rPh sb="4" eb="5">
      <t>カイ</t>
    </rPh>
    <rPh sb="6" eb="8">
      <t>イシ</t>
    </rPh>
    <rPh sb="8" eb="9">
      <t>カイ</t>
    </rPh>
    <rPh sb="9" eb="11">
      <t>ビョウイン</t>
    </rPh>
    <rPh sb="11" eb="13">
      <t>ヤクブツ</t>
    </rPh>
    <rPh sb="13" eb="15">
      <t>リョウホウ</t>
    </rPh>
    <rPh sb="15" eb="18">
      <t>ケンシュウカイ</t>
    </rPh>
    <phoneticPr fontId="65"/>
  </si>
  <si>
    <t>ZoomによるWEB開催</t>
  </si>
  <si>
    <t>2020年度　慶應義塾大学薬学部　公開講座　第1回がんプロフェッショナル研修会</t>
    <rPh sb="4" eb="6">
      <t>ネンド</t>
    </rPh>
    <rPh sb="13" eb="16">
      <t>ヤクガクブ</t>
    </rPh>
    <rPh sb="17" eb="19">
      <t>コウカイ</t>
    </rPh>
    <rPh sb="19" eb="21">
      <t>コウザ</t>
    </rPh>
    <rPh sb="22" eb="23">
      <t>ダイ</t>
    </rPh>
    <rPh sb="24" eb="25">
      <t>カイ</t>
    </rPh>
    <rPh sb="36" eb="39">
      <t>ケンシュウカイ</t>
    </rPh>
    <phoneticPr fontId="65"/>
  </si>
  <si>
    <t>第4回　なかつ広域「がん化学療法」学びのすすめ</t>
    <rPh sb="0" eb="1">
      <t>ダイ</t>
    </rPh>
    <rPh sb="2" eb="3">
      <t>カイ</t>
    </rPh>
    <rPh sb="7" eb="9">
      <t>コウイキ</t>
    </rPh>
    <rPh sb="12" eb="14">
      <t>カガク</t>
    </rPh>
    <rPh sb="14" eb="16">
      <t>リョウホウ</t>
    </rPh>
    <rPh sb="17" eb="18">
      <t>マナ</t>
    </rPh>
    <phoneticPr fontId="65"/>
  </si>
  <si>
    <t>中津市立中津市民病院2階会議室での集合および、WEBでの配信</t>
    <rPh sb="0" eb="2">
      <t>ナカツ</t>
    </rPh>
    <rPh sb="2" eb="4">
      <t>シリツ</t>
    </rPh>
    <rPh sb="4" eb="6">
      <t>ナカツ</t>
    </rPh>
    <rPh sb="6" eb="8">
      <t>シミン</t>
    </rPh>
    <rPh sb="8" eb="10">
      <t>ビョウイン</t>
    </rPh>
    <rPh sb="11" eb="12">
      <t>カイ</t>
    </rPh>
    <rPh sb="12" eb="15">
      <t>カイギシツ</t>
    </rPh>
    <rPh sb="17" eb="19">
      <t>シュウゴウ</t>
    </rPh>
    <rPh sb="28" eb="30">
      <t>ハイシン</t>
    </rPh>
    <phoneticPr fontId="65"/>
  </si>
  <si>
    <t>ZoomによるWEB配信</t>
    <rPh sb="10" eb="12">
      <t>ハイシン</t>
    </rPh>
    <phoneticPr fontId="65"/>
  </si>
  <si>
    <t>福島県立医科大学附属病院　薬剤部</t>
    <rPh sb="0" eb="4">
      <t>フクシマケンリツ</t>
    </rPh>
    <rPh sb="4" eb="6">
      <t>イカ</t>
    </rPh>
    <rPh sb="6" eb="8">
      <t>ダイガク</t>
    </rPh>
    <rPh sb="8" eb="10">
      <t>フゾク</t>
    </rPh>
    <rPh sb="10" eb="12">
      <t>ビョウイン</t>
    </rPh>
    <rPh sb="13" eb="15">
      <t>ヤクザイ</t>
    </rPh>
    <rPh sb="15" eb="16">
      <t>ブ</t>
    </rPh>
    <phoneticPr fontId="65"/>
  </si>
  <si>
    <t>令和2年度　がん化学療法研修会</t>
    <rPh sb="8" eb="10">
      <t>カガク</t>
    </rPh>
    <rPh sb="10" eb="12">
      <t>リョウホウ</t>
    </rPh>
    <rPh sb="12" eb="15">
      <t>ケンシュウカイ</t>
    </rPh>
    <phoneticPr fontId="65"/>
  </si>
  <si>
    <t>コラッセふくしま　3階　多目的ホール</t>
    <rPh sb="10" eb="11">
      <t>カイ</t>
    </rPh>
    <rPh sb="12" eb="15">
      <t>タモクテキ</t>
    </rPh>
    <phoneticPr fontId="65"/>
  </si>
  <si>
    <t>リーガロイヤルホテル広島4階「ロイヤルホール」</t>
    <rPh sb="10" eb="12">
      <t>ヒロシマ</t>
    </rPh>
    <rPh sb="13" eb="14">
      <t>カイ</t>
    </rPh>
    <phoneticPr fontId="65"/>
  </si>
  <si>
    <t>令和2年度 北里大学病院薬剤部 がん薬物療法の均てん的化勉強会　消火器外科領域におけるレジメン解説</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5">
      <t>ショウカキ</t>
    </rPh>
    <rPh sb="35" eb="37">
      <t>ゲカ</t>
    </rPh>
    <rPh sb="37" eb="39">
      <t>リョウイキ</t>
    </rPh>
    <rPh sb="47" eb="49">
      <t>カイセツ</t>
    </rPh>
    <phoneticPr fontId="65"/>
  </si>
  <si>
    <t>北里大学病院</t>
    <rPh sb="0" eb="2">
      <t>キタザト</t>
    </rPh>
    <rPh sb="2" eb="4">
      <t>ダイガク</t>
    </rPh>
    <rPh sb="4" eb="6">
      <t>ビョウイン</t>
    </rPh>
    <phoneticPr fontId="65"/>
  </si>
  <si>
    <t>令和2年度 北里大学病院薬剤部 がん薬物療法の均てん的化勉強会　第2回がん薬物療法と抗がん剤の基礎知識（前編）</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3">
      <t>ダイ</t>
    </rPh>
    <rPh sb="34" eb="35">
      <t>カイ</t>
    </rPh>
    <rPh sb="37" eb="39">
      <t>ヤクブツ</t>
    </rPh>
    <rPh sb="39" eb="41">
      <t>リョウホウ</t>
    </rPh>
    <rPh sb="42" eb="43">
      <t>コウ</t>
    </rPh>
    <rPh sb="45" eb="46">
      <t>ザイ</t>
    </rPh>
    <rPh sb="47" eb="49">
      <t>キソ</t>
    </rPh>
    <rPh sb="49" eb="51">
      <t>チシキ</t>
    </rPh>
    <rPh sb="52" eb="54">
      <t>ゼンペン</t>
    </rPh>
    <phoneticPr fontId="65"/>
  </si>
  <si>
    <t>令和2年度 北里大学病院薬剤部 がん薬物療法の均てん的化勉強会　第3回がん薬物療法と抗がん剤の基礎知識（後編）</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3">
      <t>ダイ</t>
    </rPh>
    <rPh sb="34" eb="35">
      <t>カイ</t>
    </rPh>
    <rPh sb="37" eb="39">
      <t>ヤクブツ</t>
    </rPh>
    <rPh sb="39" eb="41">
      <t>リョウホウ</t>
    </rPh>
    <rPh sb="42" eb="43">
      <t>コウ</t>
    </rPh>
    <rPh sb="45" eb="46">
      <t>ザイ</t>
    </rPh>
    <rPh sb="47" eb="49">
      <t>キソ</t>
    </rPh>
    <rPh sb="49" eb="51">
      <t>チシキ</t>
    </rPh>
    <rPh sb="52" eb="54">
      <t>コウヘン</t>
    </rPh>
    <phoneticPr fontId="65"/>
  </si>
  <si>
    <t>令和2年度 北里大学病院薬剤部 がん薬物療法の均てん的化勉強会　第4回抗がん剤調製時注意と曝露対策</t>
    <rPh sb="32" eb="33">
      <t>ダイ</t>
    </rPh>
    <rPh sb="34" eb="35">
      <t>カイ</t>
    </rPh>
    <rPh sb="35" eb="36">
      <t>コウ</t>
    </rPh>
    <rPh sb="38" eb="39">
      <t>ザイ</t>
    </rPh>
    <rPh sb="39" eb="41">
      <t>チョウセイ</t>
    </rPh>
    <rPh sb="41" eb="42">
      <t>ジ</t>
    </rPh>
    <rPh sb="42" eb="44">
      <t>チュウイ</t>
    </rPh>
    <rPh sb="45" eb="47">
      <t>バクロ</t>
    </rPh>
    <rPh sb="47" eb="49">
      <t>タイサク</t>
    </rPh>
    <phoneticPr fontId="65"/>
  </si>
  <si>
    <t>令和2年度 北里大学病院薬剤部 がん薬物療法の均てん的化勉強会　第5回症状から診る抗がん剤の副作用とその対策（前編）</t>
    <rPh sb="32" eb="33">
      <t>ダイ</t>
    </rPh>
    <rPh sb="34" eb="35">
      <t>カイ</t>
    </rPh>
    <rPh sb="35" eb="37">
      <t>ショウジョウ</t>
    </rPh>
    <rPh sb="39" eb="40">
      <t>ミ</t>
    </rPh>
    <rPh sb="41" eb="42">
      <t>コウ</t>
    </rPh>
    <rPh sb="44" eb="45">
      <t>ザイ</t>
    </rPh>
    <rPh sb="46" eb="49">
      <t>フクサヨウ</t>
    </rPh>
    <rPh sb="52" eb="54">
      <t>タイサク</t>
    </rPh>
    <rPh sb="55" eb="57">
      <t>ゼンペン</t>
    </rPh>
    <phoneticPr fontId="65"/>
  </si>
  <si>
    <t>令和2年度 北里大学病院薬剤部 がん薬物療法の均てん的化勉強会　第6回症状から診る抗がん剤の副作用とその対策（後編）</t>
    <rPh sb="32" eb="33">
      <t>ダイ</t>
    </rPh>
    <rPh sb="34" eb="35">
      <t>カイ</t>
    </rPh>
    <rPh sb="35" eb="37">
      <t>ショウジョウ</t>
    </rPh>
    <rPh sb="39" eb="40">
      <t>ミ</t>
    </rPh>
    <rPh sb="41" eb="42">
      <t>コウ</t>
    </rPh>
    <rPh sb="44" eb="45">
      <t>ザイ</t>
    </rPh>
    <rPh sb="46" eb="49">
      <t>フクサヨウ</t>
    </rPh>
    <rPh sb="52" eb="54">
      <t>タイサク</t>
    </rPh>
    <rPh sb="55" eb="57">
      <t>コウヘン</t>
    </rPh>
    <phoneticPr fontId="65"/>
  </si>
  <si>
    <t>令和2年度 北里大学病院薬剤部 がん薬物療法の均てん的化勉強会　第7回緩和・疼痛ケアの高度薬学管理（概論）</t>
    <rPh sb="32" eb="33">
      <t>ダイ</t>
    </rPh>
    <rPh sb="34" eb="35">
      <t>カイ</t>
    </rPh>
    <rPh sb="35" eb="37">
      <t>カンワ</t>
    </rPh>
    <rPh sb="38" eb="40">
      <t>トウツウ</t>
    </rPh>
    <rPh sb="43" eb="45">
      <t>コウド</t>
    </rPh>
    <rPh sb="45" eb="47">
      <t>ヤクガク</t>
    </rPh>
    <rPh sb="47" eb="49">
      <t>カンリ</t>
    </rPh>
    <rPh sb="50" eb="52">
      <t>ガイロン</t>
    </rPh>
    <phoneticPr fontId="65"/>
  </si>
  <si>
    <t>令和2年度 北里大学病院薬剤部 がん薬物療法の均てん的化勉強会　第8回症例報告の基本のがんの薬学管理の一例</t>
    <rPh sb="32" eb="33">
      <t>ダイ</t>
    </rPh>
    <rPh sb="34" eb="35">
      <t>カイ</t>
    </rPh>
    <rPh sb="35" eb="37">
      <t>ショウレイ</t>
    </rPh>
    <rPh sb="37" eb="39">
      <t>ホウコク</t>
    </rPh>
    <rPh sb="40" eb="42">
      <t>キホン</t>
    </rPh>
    <rPh sb="46" eb="48">
      <t>ヤクガク</t>
    </rPh>
    <rPh sb="48" eb="50">
      <t>カンリ</t>
    </rPh>
    <rPh sb="51" eb="53">
      <t>イチレイ</t>
    </rPh>
    <phoneticPr fontId="65"/>
  </si>
  <si>
    <t>令和2年度 北里大学病院薬剤部 がん薬物療法の均てん的化勉強会　第9回緩和・疼痛ケアの高度薬学管理（各論）</t>
    <rPh sb="32" eb="33">
      <t>ダイ</t>
    </rPh>
    <rPh sb="34" eb="35">
      <t>カイ</t>
    </rPh>
    <rPh sb="35" eb="37">
      <t>カンワ</t>
    </rPh>
    <rPh sb="38" eb="40">
      <t>トウツウ</t>
    </rPh>
    <rPh sb="43" eb="45">
      <t>コウド</t>
    </rPh>
    <rPh sb="45" eb="47">
      <t>ヤクガク</t>
    </rPh>
    <rPh sb="47" eb="49">
      <t>カンリ</t>
    </rPh>
    <rPh sb="50" eb="52">
      <t>カクロン</t>
    </rPh>
    <phoneticPr fontId="65"/>
  </si>
  <si>
    <t>令和2年度 北里大学病院薬剤部 がん薬物療法の均てん的化勉強会　第10回外来化学療法の薬学管理と症例報告のまとめ</t>
    <rPh sb="32" eb="33">
      <t>ダイ</t>
    </rPh>
    <rPh sb="35" eb="36">
      <t>カイ</t>
    </rPh>
    <rPh sb="36" eb="38">
      <t>ガイライ</t>
    </rPh>
    <rPh sb="38" eb="40">
      <t>カガク</t>
    </rPh>
    <rPh sb="40" eb="42">
      <t>リョウホウ</t>
    </rPh>
    <rPh sb="43" eb="45">
      <t>ヤクガク</t>
    </rPh>
    <rPh sb="45" eb="47">
      <t>カンリ</t>
    </rPh>
    <rPh sb="48" eb="50">
      <t>ショウレイ</t>
    </rPh>
    <rPh sb="50" eb="52">
      <t>ホウコク</t>
    </rPh>
    <phoneticPr fontId="65"/>
  </si>
  <si>
    <t>室蘭病院薬剤師会勉強会（Web同時配信）</t>
    <rPh sb="0" eb="2">
      <t>ムロラン</t>
    </rPh>
    <rPh sb="2" eb="4">
      <t>ビョウイン</t>
    </rPh>
    <rPh sb="4" eb="7">
      <t>ヤクザイシ</t>
    </rPh>
    <rPh sb="7" eb="8">
      <t>カイ</t>
    </rPh>
    <rPh sb="8" eb="11">
      <t>ベンキョウカイ</t>
    </rPh>
    <rPh sb="15" eb="17">
      <t>ドウジ</t>
    </rPh>
    <rPh sb="17" eb="19">
      <t>ハイシン</t>
    </rPh>
    <phoneticPr fontId="65"/>
  </si>
  <si>
    <t>札幌東徳洲会病院／札幌東区がん医療薬剤師研究会　第3回勉強会</t>
    <rPh sb="0" eb="2">
      <t>サッポロ</t>
    </rPh>
    <rPh sb="2" eb="3">
      <t>ヒガシ</t>
    </rPh>
    <rPh sb="3" eb="6">
      <t>トクシュウカイ</t>
    </rPh>
    <rPh sb="6" eb="8">
      <t>ビョウイン</t>
    </rPh>
    <rPh sb="9" eb="11">
      <t>サッポロ</t>
    </rPh>
    <rPh sb="11" eb="13">
      <t>ヒガシク</t>
    </rPh>
    <rPh sb="15" eb="17">
      <t>イリョウ</t>
    </rPh>
    <rPh sb="17" eb="20">
      <t>ヤクザイシ</t>
    </rPh>
    <rPh sb="20" eb="23">
      <t>ケンキュウカイ</t>
    </rPh>
    <rPh sb="24" eb="25">
      <t>ダイ</t>
    </rPh>
    <rPh sb="26" eb="27">
      <t>カイ</t>
    </rPh>
    <rPh sb="27" eb="30">
      <t>ベンキョウカイ</t>
    </rPh>
    <phoneticPr fontId="65"/>
  </si>
  <si>
    <t>札幌東徳洲会病院　5階センターホール</t>
    <rPh sb="0" eb="2">
      <t>サッポロ</t>
    </rPh>
    <rPh sb="2" eb="3">
      <t>ヒガシ</t>
    </rPh>
    <rPh sb="3" eb="6">
      <t>トクシュウカイ</t>
    </rPh>
    <rPh sb="6" eb="8">
      <t>ビョウイン</t>
    </rPh>
    <rPh sb="10" eb="11">
      <t>カイ</t>
    </rPh>
    <phoneticPr fontId="65"/>
  </si>
  <si>
    <t>ZoomによるWEB開催</t>
    <rPh sb="10" eb="12">
      <t>カイサイ</t>
    </rPh>
    <phoneticPr fontId="65"/>
  </si>
  <si>
    <t>つるまい薬薬薬連携協議会</t>
    <rPh sb="4" eb="5">
      <t>ヤク</t>
    </rPh>
    <rPh sb="5" eb="6">
      <t>ヤク</t>
    </rPh>
    <rPh sb="6" eb="7">
      <t>ヤク</t>
    </rPh>
    <rPh sb="7" eb="9">
      <t>レンケイ</t>
    </rPh>
    <rPh sb="9" eb="12">
      <t>キョウギカイ</t>
    </rPh>
    <phoneticPr fontId="65"/>
  </si>
  <si>
    <t>第4回　つるまいオンコロジーセミナー</t>
    <rPh sb="0" eb="1">
      <t>ダイ</t>
    </rPh>
    <rPh sb="2" eb="3">
      <t>カイ</t>
    </rPh>
    <phoneticPr fontId="65"/>
  </si>
  <si>
    <t>第14回　広島がん薬物療法セミナー（基礎コース）</t>
    <rPh sb="0" eb="1">
      <t>ダイ</t>
    </rPh>
    <rPh sb="3" eb="4">
      <t>カイ</t>
    </rPh>
    <rPh sb="5" eb="7">
      <t>ヒロシマ</t>
    </rPh>
    <rPh sb="9" eb="11">
      <t>ヤクブツ</t>
    </rPh>
    <rPh sb="11" eb="13">
      <t>リョウホウ</t>
    </rPh>
    <rPh sb="18" eb="20">
      <t>キソ</t>
    </rPh>
    <phoneticPr fontId="65"/>
  </si>
  <si>
    <t>TKPガーデンシティPREMIUM広島駅前3階・4階</t>
    <rPh sb="17" eb="20">
      <t>ヒロシマエキ</t>
    </rPh>
    <rPh sb="20" eb="21">
      <t>マエ</t>
    </rPh>
    <rPh sb="22" eb="23">
      <t>カイ</t>
    </rPh>
    <rPh sb="25" eb="26">
      <t>カイ</t>
    </rPh>
    <phoneticPr fontId="65"/>
  </si>
  <si>
    <t>ハイブリッド・ワークショップ in Kagoshima　病院薬剤師と保険薬局薬剤師が一緒に学ぶ経口抗がん薬の薬薬連携</t>
    <rPh sb="28" eb="30">
      <t>ビョウイン</t>
    </rPh>
    <rPh sb="30" eb="33">
      <t>ヤクザイシ</t>
    </rPh>
    <rPh sb="34" eb="36">
      <t>ホケン</t>
    </rPh>
    <rPh sb="36" eb="38">
      <t>ヤッキョク</t>
    </rPh>
    <rPh sb="38" eb="41">
      <t>ヤクザイシ</t>
    </rPh>
    <rPh sb="42" eb="44">
      <t>イッショ</t>
    </rPh>
    <rPh sb="45" eb="46">
      <t>マナ</t>
    </rPh>
    <rPh sb="47" eb="49">
      <t>ケイコウ</t>
    </rPh>
    <rPh sb="49" eb="50">
      <t>コウ</t>
    </rPh>
    <rPh sb="52" eb="53">
      <t>ヤク</t>
    </rPh>
    <rPh sb="54" eb="55">
      <t>ヤク</t>
    </rPh>
    <rPh sb="55" eb="56">
      <t>ヤク</t>
    </rPh>
    <rPh sb="56" eb="58">
      <t>レンケイ</t>
    </rPh>
    <phoneticPr fontId="65"/>
  </si>
  <si>
    <t>TKPガーデンシティ鹿児島中央での集合および、WEBでの配信</t>
    <rPh sb="10" eb="13">
      <t>カゴシマ</t>
    </rPh>
    <rPh sb="13" eb="15">
      <t>チュウオウ</t>
    </rPh>
    <phoneticPr fontId="65"/>
  </si>
  <si>
    <t>ハイブリッド・ワークショップ　病院薬剤師と保険薬局薬剤師が一緒に学ぶ経口抗がん薬の薬薬連携</t>
    <rPh sb="15" eb="17">
      <t>ビョウイン</t>
    </rPh>
    <rPh sb="17" eb="20">
      <t>ヤクザイシ</t>
    </rPh>
    <rPh sb="21" eb="23">
      <t>ホケン</t>
    </rPh>
    <rPh sb="23" eb="25">
      <t>ヤッキョク</t>
    </rPh>
    <rPh sb="25" eb="28">
      <t>ヤクザイシ</t>
    </rPh>
    <rPh sb="29" eb="31">
      <t>イッショ</t>
    </rPh>
    <rPh sb="32" eb="33">
      <t>マナ</t>
    </rPh>
    <rPh sb="34" eb="36">
      <t>ケイコウ</t>
    </rPh>
    <rPh sb="36" eb="37">
      <t>コウ</t>
    </rPh>
    <rPh sb="39" eb="40">
      <t>ヤク</t>
    </rPh>
    <rPh sb="41" eb="42">
      <t>ヤク</t>
    </rPh>
    <rPh sb="42" eb="43">
      <t>ヤク</t>
    </rPh>
    <rPh sb="43" eb="45">
      <t>レンケイ</t>
    </rPh>
    <phoneticPr fontId="65"/>
  </si>
  <si>
    <t>TKPガーデンシティPREMIUM京橋および、WEBでの配信（一般参加者はメイン会場もしくは近隣のTKP会議室等からバーチャル参加）</t>
    <rPh sb="17" eb="19">
      <t>キョウバシ</t>
    </rPh>
    <rPh sb="31" eb="33">
      <t>イッパン</t>
    </rPh>
    <rPh sb="33" eb="36">
      <t>サンカシャ</t>
    </rPh>
    <rPh sb="40" eb="42">
      <t>カイジョウ</t>
    </rPh>
    <rPh sb="46" eb="48">
      <t>キンリン</t>
    </rPh>
    <rPh sb="52" eb="55">
      <t>カイギシツ</t>
    </rPh>
    <rPh sb="55" eb="56">
      <t>ナド</t>
    </rPh>
    <rPh sb="63" eb="65">
      <t>サンカ</t>
    </rPh>
    <phoneticPr fontId="65"/>
  </si>
  <si>
    <t>戸塚原宿レジメンカフェ2020　がん薬物療法概論・抗がん剤の副作用評価と対策</t>
    <rPh sb="0" eb="2">
      <t>トツカ</t>
    </rPh>
    <rPh sb="2" eb="4">
      <t>ハラジュク</t>
    </rPh>
    <rPh sb="18" eb="20">
      <t>ヤクブツ</t>
    </rPh>
    <rPh sb="20" eb="22">
      <t>リョウホウ</t>
    </rPh>
    <rPh sb="22" eb="24">
      <t>ガイロン</t>
    </rPh>
    <rPh sb="25" eb="26">
      <t>コウ</t>
    </rPh>
    <rPh sb="28" eb="29">
      <t>ザイ</t>
    </rPh>
    <rPh sb="30" eb="33">
      <t>フクサヨウ</t>
    </rPh>
    <rPh sb="33" eb="35">
      <t>ヒョウカ</t>
    </rPh>
    <rPh sb="36" eb="38">
      <t>タイサク</t>
    </rPh>
    <phoneticPr fontId="65"/>
  </si>
  <si>
    <t>WEB会議ツールによるオンライン開催</t>
    <rPh sb="3" eb="5">
      <t>カイギ</t>
    </rPh>
    <rPh sb="16" eb="18">
      <t>カイサイ</t>
    </rPh>
    <phoneticPr fontId="65"/>
  </si>
  <si>
    <t>戸塚原宿レジメンカフェ2020　抗がん剤レジメン各論①　主に消火器がんで使用されるレジメンについて</t>
    <rPh sb="0" eb="2">
      <t>トツカ</t>
    </rPh>
    <rPh sb="2" eb="4">
      <t>ハラジュク</t>
    </rPh>
    <rPh sb="16" eb="17">
      <t>コウ</t>
    </rPh>
    <rPh sb="19" eb="20">
      <t>ザイ</t>
    </rPh>
    <rPh sb="24" eb="26">
      <t>カクロン</t>
    </rPh>
    <rPh sb="28" eb="29">
      <t>オモ</t>
    </rPh>
    <rPh sb="30" eb="33">
      <t>ショウカキ</t>
    </rPh>
    <rPh sb="36" eb="38">
      <t>シヨウ</t>
    </rPh>
    <phoneticPr fontId="65"/>
  </si>
  <si>
    <t>第7回オンたまの会</t>
    <rPh sb="0" eb="1">
      <t>ダイ</t>
    </rPh>
    <rPh sb="2" eb="3">
      <t>カイ</t>
    </rPh>
    <rPh sb="8" eb="9">
      <t>カイ</t>
    </rPh>
    <phoneticPr fontId="65"/>
  </si>
  <si>
    <t>ZoomでのWEB配信＋会場参加</t>
    <rPh sb="9" eb="11">
      <t>ハイシン</t>
    </rPh>
    <rPh sb="12" eb="14">
      <t>カイジョウ</t>
    </rPh>
    <rPh sb="14" eb="16">
      <t>サンカ</t>
    </rPh>
    <phoneticPr fontId="65"/>
  </si>
  <si>
    <t>第8回オンたまの会</t>
    <rPh sb="0" eb="1">
      <t>ダイ</t>
    </rPh>
    <rPh sb="2" eb="3">
      <t>カイ</t>
    </rPh>
    <rPh sb="8" eb="9">
      <t>カイ</t>
    </rPh>
    <phoneticPr fontId="65"/>
  </si>
  <si>
    <t>福岡市薬剤師会、小野薬品工業株式会社、ブリストル・マイヤーズスクイブ株式会社、特定非営利活動法人 よりよい地域医療を応援する会</t>
    <rPh sb="0" eb="3">
      <t>フクオカシ</t>
    </rPh>
    <rPh sb="3" eb="6">
      <t>ヤクザイシ</t>
    </rPh>
    <rPh sb="6" eb="7">
      <t>カイ</t>
    </rPh>
    <rPh sb="8" eb="10">
      <t>オノ</t>
    </rPh>
    <rPh sb="10" eb="12">
      <t>ヤクヒン</t>
    </rPh>
    <rPh sb="12" eb="14">
      <t>コウギョウ</t>
    </rPh>
    <rPh sb="14" eb="18">
      <t>カブシキガイシャ</t>
    </rPh>
    <rPh sb="34" eb="38">
      <t>カブシキガイシャ</t>
    </rPh>
    <rPh sb="39" eb="41">
      <t>トクテイ</t>
    </rPh>
    <rPh sb="41" eb="44">
      <t>ヒエイリ</t>
    </rPh>
    <rPh sb="44" eb="46">
      <t>カツドウ</t>
    </rPh>
    <rPh sb="46" eb="48">
      <t>ホウジン</t>
    </rPh>
    <rPh sb="53" eb="55">
      <t>チイキ</t>
    </rPh>
    <rPh sb="55" eb="57">
      <t>イリョウ</t>
    </rPh>
    <rPh sb="58" eb="60">
      <t>オウエン</t>
    </rPh>
    <rPh sb="62" eb="63">
      <t>カイ</t>
    </rPh>
    <phoneticPr fontId="65"/>
  </si>
  <si>
    <t>Basic Study研修会～薬局でわかる！免疫チェックポイント阻害剤と免疫関連有害事象～</t>
    <rPh sb="11" eb="13">
      <t>ケンシュウ</t>
    </rPh>
    <rPh sb="13" eb="14">
      <t>カイ</t>
    </rPh>
    <rPh sb="15" eb="17">
      <t>ヤッキョク</t>
    </rPh>
    <rPh sb="22" eb="24">
      <t>メンエキ</t>
    </rPh>
    <rPh sb="32" eb="34">
      <t>ソガイ</t>
    </rPh>
    <rPh sb="34" eb="35">
      <t>ザイ</t>
    </rPh>
    <rPh sb="36" eb="38">
      <t>メンエキ</t>
    </rPh>
    <rPh sb="38" eb="40">
      <t>カンレン</t>
    </rPh>
    <rPh sb="40" eb="42">
      <t>ユウガイ</t>
    </rPh>
    <rPh sb="42" eb="44">
      <t>ジショウ</t>
    </rPh>
    <phoneticPr fontId="65"/>
  </si>
  <si>
    <t>20-138</t>
  </si>
  <si>
    <t>The 4th Team Science Oncology Workshop</t>
  </si>
  <si>
    <t>WEB配信＋昭和大学薬学部講義棟</t>
    <rPh sb="3" eb="5">
      <t>ハイシン</t>
    </rPh>
    <rPh sb="6" eb="8">
      <t>ショウワ</t>
    </rPh>
    <rPh sb="8" eb="10">
      <t>ダイガク</t>
    </rPh>
    <rPh sb="10" eb="13">
      <t>ヤクガクブ</t>
    </rPh>
    <rPh sb="13" eb="16">
      <t>コウギトウ</t>
    </rPh>
    <phoneticPr fontId="65"/>
  </si>
  <si>
    <t>2020/11/21～22</t>
    <phoneticPr fontId="2"/>
  </si>
  <si>
    <t>3日間全日参加で6単位？？？</t>
    <rPh sb="3" eb="5">
      <t>ゼンジツ</t>
    </rPh>
    <rPh sb="5" eb="7">
      <t>サンカ</t>
    </rPh>
    <rPh sb="9" eb="11">
      <t>タンイ</t>
    </rPh>
    <phoneticPr fontId="65"/>
  </si>
  <si>
    <t>Zoomによるオンライン開催</t>
    <rPh sb="12" eb="14">
      <t>カイサイ</t>
    </rPh>
    <phoneticPr fontId="65"/>
  </si>
  <si>
    <t>福岡大学病院　薬剤部</t>
    <rPh sb="0" eb="2">
      <t>フクオカ</t>
    </rPh>
    <rPh sb="2" eb="4">
      <t>ダイガク</t>
    </rPh>
    <rPh sb="4" eb="6">
      <t>ビョウイン</t>
    </rPh>
    <rPh sb="7" eb="9">
      <t>ヤクザイ</t>
    </rPh>
    <rPh sb="9" eb="10">
      <t>ブ</t>
    </rPh>
    <phoneticPr fontId="65"/>
  </si>
  <si>
    <t>七隈薬物療法セミナー～第15回病診薬連携の会～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5"/>
  </si>
  <si>
    <t>福岡大学病院　新館1階多目的室</t>
    <rPh sb="0" eb="2">
      <t>フクオカ</t>
    </rPh>
    <rPh sb="2" eb="4">
      <t>ダイガク</t>
    </rPh>
    <rPh sb="4" eb="6">
      <t>ビョウイン</t>
    </rPh>
    <rPh sb="7" eb="9">
      <t>シンカン</t>
    </rPh>
    <rPh sb="10" eb="11">
      <t>カイ</t>
    </rPh>
    <rPh sb="11" eb="14">
      <t>タモクテキ</t>
    </rPh>
    <rPh sb="14" eb="15">
      <t>シツ</t>
    </rPh>
    <phoneticPr fontId="65"/>
  </si>
  <si>
    <t>草加市薬剤師会</t>
    <rPh sb="0" eb="3">
      <t>ソウカシ</t>
    </rPh>
    <rPh sb="3" eb="6">
      <t>ヤクザイシ</t>
    </rPh>
    <rPh sb="6" eb="7">
      <t>カイ</t>
    </rPh>
    <phoneticPr fontId="65"/>
  </si>
  <si>
    <t>第28回　草加薬物療法研究会</t>
    <rPh sb="0" eb="1">
      <t>ダイ</t>
    </rPh>
    <rPh sb="3" eb="4">
      <t>カイ</t>
    </rPh>
    <rPh sb="5" eb="7">
      <t>ソウカ</t>
    </rPh>
    <rPh sb="7" eb="9">
      <t>ヤクブツ</t>
    </rPh>
    <rPh sb="9" eb="11">
      <t>リョウホウ</t>
    </rPh>
    <rPh sb="11" eb="14">
      <t>ケンキュウカイ</t>
    </rPh>
    <phoneticPr fontId="65"/>
  </si>
  <si>
    <t>札幌東区がん医療薬剤師研究会／札幌市医師会東区支部／札幌薬剤師会東支部／東和薬品株式会社</t>
    <rPh sb="15" eb="18">
      <t>サッポロシ</t>
    </rPh>
    <rPh sb="18" eb="21">
      <t>イシカイ</t>
    </rPh>
    <rPh sb="21" eb="23">
      <t>ヒガシク</t>
    </rPh>
    <rPh sb="23" eb="25">
      <t>シブ</t>
    </rPh>
    <rPh sb="26" eb="28">
      <t>サッポロ</t>
    </rPh>
    <rPh sb="28" eb="31">
      <t>ヤクザイシ</t>
    </rPh>
    <rPh sb="31" eb="32">
      <t>カイ</t>
    </rPh>
    <rPh sb="32" eb="33">
      <t>ヒガシ</t>
    </rPh>
    <rPh sb="33" eb="35">
      <t>シブ</t>
    </rPh>
    <rPh sb="36" eb="38">
      <t>トウワ</t>
    </rPh>
    <rPh sb="38" eb="40">
      <t>ヤクヒン</t>
    </rPh>
    <phoneticPr fontId="65"/>
  </si>
  <si>
    <t>札幌市東区医薬連携講演会</t>
    <rPh sb="0" eb="3">
      <t>サッポロシ</t>
    </rPh>
    <rPh sb="3" eb="5">
      <t>ヒガシク</t>
    </rPh>
    <rPh sb="5" eb="7">
      <t>イヤク</t>
    </rPh>
    <rPh sb="7" eb="9">
      <t>レンケイ</t>
    </rPh>
    <rPh sb="9" eb="12">
      <t>コウエンカイ</t>
    </rPh>
    <phoneticPr fontId="65"/>
  </si>
  <si>
    <t>TKPガーデンシティ札幌駅前からWEB配信</t>
    <rPh sb="10" eb="12">
      <t>サッポロ</t>
    </rPh>
    <rPh sb="12" eb="14">
      <t>エキマエ</t>
    </rPh>
    <rPh sb="19" eb="21">
      <t>ハイシン</t>
    </rPh>
    <phoneticPr fontId="65"/>
  </si>
  <si>
    <t>NPO法人東北臨床腫瘍研究会</t>
    <rPh sb="3" eb="5">
      <t>ホウジン</t>
    </rPh>
    <rPh sb="5" eb="7">
      <t>トウホク</t>
    </rPh>
    <rPh sb="7" eb="9">
      <t>リンショウ</t>
    </rPh>
    <rPh sb="9" eb="11">
      <t>シュヨウ</t>
    </rPh>
    <rPh sb="11" eb="14">
      <t>ケンキュウカイ</t>
    </rPh>
    <phoneticPr fontId="65"/>
  </si>
  <si>
    <t>第32回東北臨床腫瘍セミナー</t>
    <rPh sb="0" eb="1">
      <t>ダイ</t>
    </rPh>
    <rPh sb="3" eb="4">
      <t>カイ</t>
    </rPh>
    <rPh sb="4" eb="6">
      <t>トウホク</t>
    </rPh>
    <rPh sb="6" eb="8">
      <t>リンショウ</t>
    </rPh>
    <rPh sb="8" eb="10">
      <t>シュヨウ</t>
    </rPh>
    <phoneticPr fontId="65"/>
  </si>
  <si>
    <t>オンライン開催</t>
    <rPh sb="5" eb="7">
      <t>カイサイ</t>
    </rPh>
    <phoneticPr fontId="65"/>
  </si>
  <si>
    <t>南区勉強会～基礎から学ぶがんセミナー～</t>
    <rPh sb="0" eb="2">
      <t>ミナミク</t>
    </rPh>
    <rPh sb="2" eb="5">
      <t>ベンキョウカイ</t>
    </rPh>
    <rPh sb="6" eb="8">
      <t>キソ</t>
    </rPh>
    <rPh sb="10" eb="11">
      <t>マナ</t>
    </rPh>
    <phoneticPr fontId="65"/>
  </si>
  <si>
    <t>STLAP研究会</t>
    <rPh sb="5" eb="8">
      <t>ケンキュウカイ</t>
    </rPh>
    <phoneticPr fontId="65"/>
  </si>
  <si>
    <t>第1回 STLAP研究会（スカイツリーライン薬物療法研究会）</t>
    <rPh sb="0" eb="1">
      <t>ダイ</t>
    </rPh>
    <rPh sb="2" eb="3">
      <t>カイ</t>
    </rPh>
    <rPh sb="9" eb="12">
      <t>ケンキュウカイ</t>
    </rPh>
    <rPh sb="22" eb="24">
      <t>ヤクブツ</t>
    </rPh>
    <rPh sb="24" eb="26">
      <t>リョウホウ</t>
    </rPh>
    <rPh sb="26" eb="29">
      <t>ケンキュウカイ</t>
    </rPh>
    <phoneticPr fontId="65"/>
  </si>
  <si>
    <t>Zoomによるオンライン開催（LIVE)</t>
    <rPh sb="12" eb="14">
      <t>カイサイ</t>
    </rPh>
    <phoneticPr fontId="65"/>
  </si>
  <si>
    <t>北海道病院薬剤師会・室蘭病院薬剤師会・日本化薬株式会社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7">
      <t>ニホンカヤクカブシキガイシャ</t>
    </rPh>
    <phoneticPr fontId="65"/>
  </si>
  <si>
    <t>WEB配信＋製鉄記念室蘭病院　大講堂</t>
    <rPh sb="3" eb="5">
      <t>ハイシン</t>
    </rPh>
    <rPh sb="6" eb="8">
      <t>セイテツ</t>
    </rPh>
    <rPh sb="8" eb="10">
      <t>キネン</t>
    </rPh>
    <rPh sb="10" eb="12">
      <t>ムロラン</t>
    </rPh>
    <rPh sb="12" eb="14">
      <t>ビョウイン</t>
    </rPh>
    <rPh sb="15" eb="18">
      <t>ダイコウドウ</t>
    </rPh>
    <phoneticPr fontId="65"/>
  </si>
  <si>
    <t>第10回妊婦授乳婦・小児科領域研修会</t>
    <rPh sb="0" eb="1">
      <t>ダイ</t>
    </rPh>
    <rPh sb="3" eb="4">
      <t>カイ</t>
    </rPh>
    <rPh sb="4" eb="6">
      <t>ニンプ</t>
    </rPh>
    <rPh sb="6" eb="9">
      <t>ジュニュウフ</t>
    </rPh>
    <rPh sb="10" eb="13">
      <t>ショウニカ</t>
    </rPh>
    <rPh sb="13" eb="15">
      <t>リョウイキ</t>
    </rPh>
    <rPh sb="15" eb="18">
      <t>ケンシュウカイ</t>
    </rPh>
    <phoneticPr fontId="65"/>
  </si>
  <si>
    <t>第94回抗がん剤研修会</t>
    <rPh sb="0" eb="1">
      <t>ダイ</t>
    </rPh>
    <rPh sb="3" eb="4">
      <t>カイ</t>
    </rPh>
    <rPh sb="4" eb="5">
      <t>コウ</t>
    </rPh>
    <rPh sb="7" eb="8">
      <t>ザイ</t>
    </rPh>
    <rPh sb="8" eb="11">
      <t>ケンシュウカイ</t>
    </rPh>
    <phoneticPr fontId="65"/>
  </si>
  <si>
    <t>第一三共株式会社</t>
    <rPh sb="0" eb="8">
      <t>ダイイチサンキョウカブシキガイシャ</t>
    </rPh>
    <phoneticPr fontId="65"/>
  </si>
  <si>
    <t>Webによるオンデマンド配信</t>
    <rPh sb="12" eb="14">
      <t>ハイシン</t>
    </rPh>
    <phoneticPr fontId="65"/>
  </si>
  <si>
    <t>2021/2/15～2/28</t>
    <phoneticPr fontId="2"/>
  </si>
  <si>
    <t>令和3 年 北里大学病院薬剤部 がん薬物療法の均てん化勉強会　第1 回 がん薬物療法と抗がん剤の基礎知識（前編）</t>
    <rPh sb="0" eb="2">
      <t>レイワ</t>
    </rPh>
    <rPh sb="4" eb="5">
      <t>トシ</t>
    </rPh>
    <rPh sb="6" eb="8">
      <t>キタザト</t>
    </rPh>
    <rPh sb="8" eb="10">
      <t>ダイガク</t>
    </rPh>
    <rPh sb="10" eb="12">
      <t>ビョウイン</t>
    </rPh>
    <rPh sb="12" eb="14">
      <t>ヤクザイ</t>
    </rPh>
    <rPh sb="14" eb="15">
      <t>ブ</t>
    </rPh>
    <rPh sb="18" eb="20">
      <t>ヤクブツ</t>
    </rPh>
    <rPh sb="20" eb="22">
      <t>リョウホウ</t>
    </rPh>
    <rPh sb="23" eb="24">
      <t>キン</t>
    </rPh>
    <rPh sb="26" eb="27">
      <t>カ</t>
    </rPh>
    <rPh sb="27" eb="30">
      <t>ベンキョウカイ</t>
    </rPh>
    <rPh sb="31" eb="32">
      <t>ダイ</t>
    </rPh>
    <rPh sb="34" eb="35">
      <t>カイ</t>
    </rPh>
    <rPh sb="38" eb="40">
      <t>ヤクブツ</t>
    </rPh>
    <rPh sb="40" eb="42">
      <t>リョウホウ</t>
    </rPh>
    <rPh sb="43" eb="44">
      <t>コウ</t>
    </rPh>
    <rPh sb="46" eb="47">
      <t>ザイ</t>
    </rPh>
    <rPh sb="48" eb="50">
      <t>キソ</t>
    </rPh>
    <rPh sb="50" eb="52">
      <t>チシキ</t>
    </rPh>
    <rPh sb="53" eb="55">
      <t>ゼンペン</t>
    </rPh>
    <phoneticPr fontId="65"/>
  </si>
  <si>
    <t>北里大学病院　</t>
    <rPh sb="0" eb="6">
      <t>キタザトダイガクビョウイン</t>
    </rPh>
    <phoneticPr fontId="65"/>
  </si>
  <si>
    <t>第9回(公財)広島がんセミナー先端的がん薬物療法研究会　「がん個別化治療の展開－その2」</t>
    <rPh sb="0" eb="1">
      <t>ダイ</t>
    </rPh>
    <rPh sb="2" eb="3">
      <t>カイ</t>
    </rPh>
    <rPh sb="4" eb="6">
      <t>コウザイ</t>
    </rPh>
    <rPh sb="7" eb="9">
      <t>ヒロシマ</t>
    </rPh>
    <rPh sb="15" eb="18">
      <t>センタンテキ</t>
    </rPh>
    <rPh sb="20" eb="22">
      <t>ヤクブツ</t>
    </rPh>
    <rPh sb="22" eb="24">
      <t>リョウホウ</t>
    </rPh>
    <rPh sb="24" eb="27">
      <t>ケンキュウカイ</t>
    </rPh>
    <rPh sb="31" eb="34">
      <t>コベツカ</t>
    </rPh>
    <rPh sb="34" eb="36">
      <t>チリョウ</t>
    </rPh>
    <rPh sb="37" eb="39">
      <t>テンカイ</t>
    </rPh>
    <phoneticPr fontId="65"/>
  </si>
  <si>
    <t>戸塚原宿レジメンカフェ2020
抗がん剤レジメン各論③：主に膵癌・胆道癌で使⽤されるレジメンについて</t>
    <rPh sb="0" eb="1">
      <t>ト</t>
    </rPh>
    <rPh sb="1" eb="3">
      <t>ツカハラ</t>
    </rPh>
    <rPh sb="3" eb="4">
      <t>ジュク</t>
    </rPh>
    <rPh sb="16" eb="17">
      <t>コウ</t>
    </rPh>
    <rPh sb="19" eb="20">
      <t>ザイ</t>
    </rPh>
    <rPh sb="24" eb="26">
      <t>カクロン</t>
    </rPh>
    <rPh sb="28" eb="29">
      <t>オモ</t>
    </rPh>
    <rPh sb="30" eb="32">
      <t>スイガン</t>
    </rPh>
    <rPh sb="33" eb="35">
      <t>タンドウ</t>
    </rPh>
    <rPh sb="35" eb="36">
      <t>ガン</t>
    </rPh>
    <rPh sb="37" eb="38">
      <t>シ</t>
    </rPh>
    <phoneticPr fontId="65"/>
  </si>
  <si>
    <t>戸塚原宿レジメンカフェ2020
抗がん剤レジメン各論④：主に膵がん・大腸がんで使⽤されるレジメンについて</t>
    <rPh sb="0" eb="1">
      <t>ト</t>
    </rPh>
    <rPh sb="1" eb="3">
      <t>ツカハラ</t>
    </rPh>
    <rPh sb="3" eb="4">
      <t>ジュク</t>
    </rPh>
    <rPh sb="16" eb="17">
      <t>コウ</t>
    </rPh>
    <rPh sb="19" eb="20">
      <t>ザイ</t>
    </rPh>
    <rPh sb="24" eb="26">
      <t>カクロン</t>
    </rPh>
    <rPh sb="28" eb="29">
      <t>オモ</t>
    </rPh>
    <rPh sb="30" eb="31">
      <t>スイ</t>
    </rPh>
    <rPh sb="34" eb="36">
      <t>ダイチョウ</t>
    </rPh>
    <rPh sb="39" eb="40">
      <t>シ</t>
    </rPh>
    <phoneticPr fontId="65"/>
  </si>
  <si>
    <t>令和2年度　第1回がん薬物療法研修会「乳がんの診断と治療」</t>
    <rPh sb="0" eb="2">
      <t>レイワ</t>
    </rPh>
    <rPh sb="3" eb="5">
      <t>ネンド</t>
    </rPh>
    <rPh sb="6" eb="7">
      <t>ダイ</t>
    </rPh>
    <rPh sb="8" eb="9">
      <t>カイ</t>
    </rPh>
    <rPh sb="11" eb="13">
      <t>ヤクブツ</t>
    </rPh>
    <rPh sb="13" eb="15">
      <t>リョウホウ</t>
    </rPh>
    <rPh sb="15" eb="18">
      <t>ケンシュウカイ</t>
    </rPh>
    <rPh sb="19" eb="20">
      <t>ニュウ</t>
    </rPh>
    <rPh sb="23" eb="25">
      <t>シンダン</t>
    </rPh>
    <rPh sb="26" eb="28">
      <t>チリョウ</t>
    </rPh>
    <phoneticPr fontId="65"/>
  </si>
  <si>
    <t>令和2年度　第1回がん薬物療法研修会「がん疼痛治療」</t>
    <rPh sb="21" eb="23">
      <t>トウツウ</t>
    </rPh>
    <rPh sb="23" eb="25">
      <t>チリョウ</t>
    </rPh>
    <phoneticPr fontId="65"/>
  </si>
  <si>
    <t>令和2年度　第1回がん薬物療法研修会「大腸がんの診断と治療」</t>
    <rPh sb="19" eb="21">
      <t>ダイチョウ</t>
    </rPh>
    <rPh sb="24" eb="26">
      <t>シンダン</t>
    </rPh>
    <rPh sb="27" eb="29">
      <t>チリョウ</t>
    </rPh>
    <phoneticPr fontId="65"/>
  </si>
  <si>
    <t>令和2年度　第2回がん薬物療法研修会「肺がんの診断と治療」</t>
    <rPh sb="19" eb="20">
      <t>ハイ</t>
    </rPh>
    <rPh sb="23" eb="25">
      <t>シンダン</t>
    </rPh>
    <rPh sb="26" eb="28">
      <t>チリョウ</t>
    </rPh>
    <phoneticPr fontId="65"/>
  </si>
  <si>
    <t>令和2年度　第1回がん薬物療法研修会「胃がんの診断と治療」</t>
    <rPh sb="19" eb="20">
      <t>イ</t>
    </rPh>
    <rPh sb="23" eb="25">
      <t>シンダン</t>
    </rPh>
    <rPh sb="26" eb="28">
      <t>チリョウ</t>
    </rPh>
    <phoneticPr fontId="65"/>
  </si>
  <si>
    <t>令和2年度　第1回がん薬物療法研修会「肝胆膵がんの診断と治療」</t>
    <rPh sb="19" eb="22">
      <t>カンタンスイ</t>
    </rPh>
    <rPh sb="25" eb="27">
      <t>シンダン</t>
    </rPh>
    <rPh sb="28" eb="30">
      <t>チリョウ</t>
    </rPh>
    <phoneticPr fontId="65"/>
  </si>
  <si>
    <t>令和2年度　第2回がん薬物療法研修会「血液がんの診断と治療」</t>
    <rPh sb="19" eb="21">
      <t>ケツエキ</t>
    </rPh>
    <rPh sb="24" eb="26">
      <t>シンダン</t>
    </rPh>
    <rPh sb="27" eb="29">
      <t>チリョウ</t>
    </rPh>
    <phoneticPr fontId="65"/>
  </si>
  <si>
    <t>第9回オンたまの会</t>
    <rPh sb="0" eb="1">
      <t>ダイ</t>
    </rPh>
    <rPh sb="2" eb="3">
      <t>カイ</t>
    </rPh>
    <rPh sb="8" eb="9">
      <t>カイ</t>
    </rPh>
    <phoneticPr fontId="65"/>
  </si>
  <si>
    <t>Webex配信＋会場参加</t>
    <rPh sb="5" eb="7">
      <t>ハイシン</t>
    </rPh>
    <rPh sb="8" eb="10">
      <t>カイジョウ</t>
    </rPh>
    <rPh sb="10" eb="12">
      <t>サンカ</t>
    </rPh>
    <phoneticPr fontId="65"/>
  </si>
  <si>
    <t>第10回オンたまの会</t>
    <rPh sb="0" eb="1">
      <t>ダイ</t>
    </rPh>
    <rPh sb="3" eb="4">
      <t>カイ</t>
    </rPh>
    <rPh sb="9" eb="10">
      <t>カイ</t>
    </rPh>
    <phoneticPr fontId="65"/>
  </si>
  <si>
    <t>ハイブリッド開催（Zoom＋会場参加）</t>
    <rPh sb="6" eb="8">
      <t>カイサイ</t>
    </rPh>
    <rPh sb="14" eb="16">
      <t>カイジョウ</t>
    </rPh>
    <rPh sb="16" eb="18">
      <t>サンカ</t>
    </rPh>
    <phoneticPr fontId="65"/>
  </si>
  <si>
    <t>南区勉強会</t>
    <rPh sb="0" eb="2">
      <t>ミナミク</t>
    </rPh>
    <rPh sb="2" eb="5">
      <t>ベンキョウカイ</t>
    </rPh>
    <phoneticPr fontId="65"/>
  </si>
  <si>
    <t>Web会議ツール（Zoom)を用いたオンラインセミナー</t>
    <rPh sb="3" eb="5">
      <t>カイギ</t>
    </rPh>
    <rPh sb="15" eb="16">
      <t>モチ</t>
    </rPh>
    <phoneticPr fontId="65"/>
  </si>
  <si>
    <t>北海道医療大学薬剤師支援センター</t>
    <rPh sb="7" eb="10">
      <t>ヤクザイシ</t>
    </rPh>
    <rPh sb="10" eb="12">
      <t>シエン</t>
    </rPh>
    <phoneticPr fontId="65"/>
  </si>
  <si>
    <t>第95回抗がん剤研修会</t>
    <rPh sb="0" eb="1">
      <t>ダイ</t>
    </rPh>
    <rPh sb="3" eb="4">
      <t>カイ</t>
    </rPh>
    <rPh sb="4" eb="5">
      <t>コウ</t>
    </rPh>
    <rPh sb="7" eb="8">
      <t>ザイ</t>
    </rPh>
    <rPh sb="8" eb="11">
      <t>ケンシュウカイ</t>
    </rPh>
    <phoneticPr fontId="65"/>
  </si>
  <si>
    <t>集合およびWeb併用型</t>
  </si>
  <si>
    <t>地域がん医療連携の推進を担う薬剤師養成コース 第1回臨床がん医療講座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65"/>
  </si>
  <si>
    <t>第3回STLAP研究会</t>
    <rPh sb="0" eb="1">
      <t>ダイ</t>
    </rPh>
    <rPh sb="2" eb="3">
      <t>カイ</t>
    </rPh>
    <rPh sb="8" eb="11">
      <t>ケンキュウカイ</t>
    </rPh>
    <phoneticPr fontId="65"/>
  </si>
  <si>
    <t>戸塚原宿レジメンカフェ2020（2021年3月第1回）</t>
    <rPh sb="0" eb="1">
      <t>ト</t>
    </rPh>
    <rPh sb="1" eb="3">
      <t>ツカハラ</t>
    </rPh>
    <rPh sb="3" eb="4">
      <t>ジュク</t>
    </rPh>
    <rPh sb="20" eb="21">
      <t>ネン</t>
    </rPh>
    <rPh sb="22" eb="23">
      <t>ガツ</t>
    </rPh>
    <rPh sb="23" eb="24">
      <t>ダイ</t>
    </rPh>
    <rPh sb="25" eb="26">
      <t>カイ</t>
    </rPh>
    <phoneticPr fontId="65"/>
  </si>
  <si>
    <t>戸塚原宿レジメンカフェ2020（2021年3月第2回）</t>
    <rPh sb="0" eb="1">
      <t>ト</t>
    </rPh>
    <rPh sb="1" eb="3">
      <t>ツカハラ</t>
    </rPh>
    <rPh sb="3" eb="4">
      <t>ジュク</t>
    </rPh>
    <rPh sb="20" eb="21">
      <t>ネン</t>
    </rPh>
    <rPh sb="22" eb="23">
      <t>ガツ</t>
    </rPh>
    <rPh sb="23" eb="24">
      <t>ダイ</t>
    </rPh>
    <rPh sb="25" eb="26">
      <t>カイ</t>
    </rPh>
    <phoneticPr fontId="65"/>
  </si>
  <si>
    <t>日本イーライリリー株式会社（ 共催： 愛知県病院薬剤師会）</t>
    <rPh sb="22" eb="24">
      <t>ビョウイン</t>
    </rPh>
    <rPh sb="24" eb="27">
      <t>ヤクザイシ</t>
    </rPh>
    <rPh sb="27" eb="28">
      <t>カイ</t>
    </rPh>
    <phoneticPr fontId="65"/>
  </si>
  <si>
    <t>第10回　尾張・三河泌尿器腫瘍研究会</t>
    <rPh sb="0" eb="1">
      <t>ダイ</t>
    </rPh>
    <rPh sb="3" eb="4">
      <t>カイ</t>
    </rPh>
    <rPh sb="5" eb="7">
      <t>オワリ</t>
    </rPh>
    <rPh sb="8" eb="10">
      <t>ミカワ</t>
    </rPh>
    <rPh sb="10" eb="13">
      <t>ヒニョウキ</t>
    </rPh>
    <rPh sb="13" eb="15">
      <t>シュヨウ</t>
    </rPh>
    <rPh sb="15" eb="18">
      <t>ケンキュウカイ</t>
    </rPh>
    <phoneticPr fontId="65"/>
  </si>
  <si>
    <t>2021年度 慶應義塾大学薬学部 公開講座　がんゲノム医療におけるチームアプローチと遺伝カウンセリング</t>
    <rPh sb="4" eb="6">
      <t>ネンド</t>
    </rPh>
    <rPh sb="7" eb="9">
      <t>ケイオウ</t>
    </rPh>
    <rPh sb="9" eb="11">
      <t>ギジュク</t>
    </rPh>
    <rPh sb="11" eb="13">
      <t>ダイガク</t>
    </rPh>
    <rPh sb="13" eb="16">
      <t>ヤクガクブ</t>
    </rPh>
    <rPh sb="17" eb="19">
      <t>コウカイ</t>
    </rPh>
    <rPh sb="19" eb="21">
      <t>コウザ</t>
    </rPh>
    <phoneticPr fontId="65"/>
  </si>
  <si>
    <t>2021年度 慶應義塾大学薬学部 公開講座　第1 回がんプロフェッショナル研修会</t>
    <rPh sb="4" eb="6">
      <t>ネンド</t>
    </rPh>
    <rPh sb="7" eb="9">
      <t>ケイオウ</t>
    </rPh>
    <rPh sb="9" eb="11">
      <t>ギジュク</t>
    </rPh>
    <rPh sb="11" eb="13">
      <t>ダイガク</t>
    </rPh>
    <rPh sb="13" eb="16">
      <t>ヤクガクブ</t>
    </rPh>
    <rPh sb="17" eb="19">
      <t>コウカイ</t>
    </rPh>
    <rPh sb="19" eb="21">
      <t>コウザ</t>
    </rPh>
    <phoneticPr fontId="65"/>
  </si>
  <si>
    <t>WEB 会議ツールによるオンライン開催</t>
    <rPh sb="4" eb="6">
      <t>カイギ</t>
    </rPh>
    <rPh sb="17" eb="19">
      <t>カイサイ</t>
    </rPh>
    <phoneticPr fontId="65"/>
  </si>
  <si>
    <t>バーチャル・ワークショップ　病院薬剤師と保険薬局薬剤師が一緒に学ぶ経口抗がん薬の薬薬連携</t>
    <rPh sb="42" eb="44">
      <t>レンケイ</t>
    </rPh>
    <phoneticPr fontId="65"/>
  </si>
  <si>
    <t>戸塚原宿レジメンカフェ2021</t>
    <rPh sb="0" eb="1">
      <t>ト</t>
    </rPh>
    <rPh sb="1" eb="3">
      <t>ツカハラ</t>
    </rPh>
    <rPh sb="3" eb="4">
      <t>ジュク</t>
    </rPh>
    <phoneticPr fontId="65"/>
  </si>
  <si>
    <t>オンデマンド配信</t>
    <rPh sb="6" eb="8">
      <t>ハイシン</t>
    </rPh>
    <phoneticPr fontId="65"/>
  </si>
  <si>
    <t>2021/5/29・30（一部ライブ配信）　会期：5/29～6/30</t>
    <rPh sb="13" eb="15">
      <t>イチブ</t>
    </rPh>
    <rPh sb="18" eb="20">
      <t>ハイシン</t>
    </rPh>
    <rPh sb="22" eb="24">
      <t>カイキ</t>
    </rPh>
    <phoneticPr fontId="2"/>
  </si>
  <si>
    <t>21-063</t>
  </si>
  <si>
    <t>第96 回 抗がん剤研修会</t>
    <rPh sb="0" eb="1">
      <t>ダイ</t>
    </rPh>
    <rPh sb="4" eb="5">
      <t>カイ</t>
    </rPh>
    <rPh sb="6" eb="7">
      <t>コウ</t>
    </rPh>
    <rPh sb="9" eb="10">
      <t>ザイ</t>
    </rPh>
    <rPh sb="10" eb="13">
      <t>ケンシュウカイ</t>
    </rPh>
    <phoneticPr fontId="65"/>
  </si>
  <si>
    <t>21-064</t>
  </si>
  <si>
    <t>一般社団法人福岡市薬剤師会、中外製薬株式会社
特定非営利活動法人 よりよい地域医療を応援する会</t>
    <rPh sb="0" eb="2">
      <t>イッパン</t>
    </rPh>
    <rPh sb="2" eb="4">
      <t>シャダン</t>
    </rPh>
    <rPh sb="4" eb="6">
      <t>ホウジン</t>
    </rPh>
    <rPh sb="6" eb="9">
      <t>フクオカシ</t>
    </rPh>
    <rPh sb="9" eb="12">
      <t>ヤクザイシ</t>
    </rPh>
    <rPh sb="12" eb="13">
      <t>カイ</t>
    </rPh>
    <rPh sb="14" eb="16">
      <t>チュウガイ</t>
    </rPh>
    <rPh sb="16" eb="18">
      <t>セイヤク</t>
    </rPh>
    <rPh sb="18" eb="22">
      <t>カブシキガイシャ</t>
    </rPh>
    <rPh sb="23" eb="25">
      <t>トクテイ</t>
    </rPh>
    <rPh sb="25" eb="28">
      <t>ヒエイリ</t>
    </rPh>
    <rPh sb="28" eb="30">
      <t>カツドウ</t>
    </rPh>
    <rPh sb="30" eb="32">
      <t>ホウジン</t>
    </rPh>
    <rPh sb="37" eb="39">
      <t>チイキ</t>
    </rPh>
    <rPh sb="39" eb="41">
      <t>イリョウ</t>
    </rPh>
    <rPh sb="42" eb="44">
      <t>オウエン</t>
    </rPh>
    <rPh sb="46" eb="47">
      <t>カイ</t>
    </rPh>
    <phoneticPr fontId="65"/>
  </si>
  <si>
    <t>Basic Study 研修会
irAE Management Basic Seminar for Community Pharmacists</t>
  </si>
  <si>
    <t>21-065</t>
  </si>
  <si>
    <t>第11回　オンたまの会</t>
    <rPh sb="0" eb="1">
      <t>ダイ</t>
    </rPh>
    <rPh sb="3" eb="4">
      <t>カイ</t>
    </rPh>
    <rPh sb="10" eb="11">
      <t>カイ</t>
    </rPh>
    <phoneticPr fontId="65"/>
  </si>
  <si>
    <t>21-066</t>
  </si>
  <si>
    <t>鎮痛薬・オピオイドペプチド研究会（JNRC）</t>
    <rPh sb="0" eb="3">
      <t>チンツウヤク</t>
    </rPh>
    <rPh sb="13" eb="16">
      <t>ケンキュウカイ</t>
    </rPh>
    <phoneticPr fontId="65"/>
  </si>
  <si>
    <t>第40回 鎮痛薬・オピオイドペプチドシンポジウム内
①教育講演「周術期オピオイドの光と影」
②特別講演1「がん医療における京⼤の新しい取り組み」</t>
    <rPh sb="0" eb="1">
      <t>ダイ</t>
    </rPh>
    <rPh sb="3" eb="4">
      <t>カイ</t>
    </rPh>
    <rPh sb="5" eb="8">
      <t>チンツウヤク</t>
    </rPh>
    <rPh sb="24" eb="25">
      <t>ナイ</t>
    </rPh>
    <rPh sb="27" eb="29">
      <t>キョウイク</t>
    </rPh>
    <rPh sb="29" eb="31">
      <t>コウエン</t>
    </rPh>
    <rPh sb="32" eb="35">
      <t>シュウジュツキ</t>
    </rPh>
    <rPh sb="41" eb="42">
      <t>ヒカリ</t>
    </rPh>
    <rPh sb="43" eb="44">
      <t>カゲ</t>
    </rPh>
    <rPh sb="47" eb="49">
      <t>トクベツ</t>
    </rPh>
    <rPh sb="49" eb="51">
      <t>コウエン</t>
    </rPh>
    <rPh sb="55" eb="57">
      <t>イリョウ</t>
    </rPh>
    <rPh sb="61" eb="62">
      <t>キョウ</t>
    </rPh>
    <rPh sb="64" eb="65">
      <t>アタラ</t>
    </rPh>
    <rPh sb="67" eb="68">
      <t>ト</t>
    </rPh>
    <rPh sb="69" eb="70">
      <t>ク</t>
    </rPh>
    <phoneticPr fontId="65"/>
  </si>
  <si>
    <t>2021/9/4～9/5</t>
    <phoneticPr fontId="2"/>
  </si>
  <si>
    <t>21-067</t>
  </si>
  <si>
    <t>第33回東北臨床腫瘍セミナー</t>
    <rPh sb="0" eb="1">
      <t>ダイ</t>
    </rPh>
    <rPh sb="3" eb="4">
      <t>カイ</t>
    </rPh>
    <rPh sb="4" eb="6">
      <t>トウホク</t>
    </rPh>
    <rPh sb="6" eb="8">
      <t>リンショウ</t>
    </rPh>
    <rPh sb="8" eb="10">
      <t>シュヨウ</t>
    </rPh>
    <phoneticPr fontId="65"/>
  </si>
  <si>
    <t>Web配信</t>
    <rPh sb="3" eb="5">
      <t>ハイシン</t>
    </rPh>
    <phoneticPr fontId="65"/>
  </si>
  <si>
    <t>21-068</t>
  </si>
  <si>
    <t>第55回 福岡県病院薬剤師会 オンコロジー研修会</t>
    <rPh sb="0" eb="1">
      <t>ダイ</t>
    </rPh>
    <rPh sb="3" eb="4">
      <t>カイ</t>
    </rPh>
    <rPh sb="5" eb="8">
      <t>フクオカケン</t>
    </rPh>
    <rPh sb="8" eb="10">
      <t>ビョウイン</t>
    </rPh>
    <rPh sb="10" eb="13">
      <t>ヤクザイシ</t>
    </rPh>
    <rPh sb="13" eb="14">
      <t>カイ</t>
    </rPh>
    <rPh sb="21" eb="24">
      <t>ケンシュウカイ</t>
    </rPh>
    <phoneticPr fontId="65"/>
  </si>
  <si>
    <t>21-069</t>
  </si>
  <si>
    <t>北海道病院薬剤師会、室蘭病院薬剤師会、東和薬品株式会社</t>
  </si>
  <si>
    <t>令和3年度 第1回室蘭がんセミナー</t>
  </si>
  <si>
    <t>21-070</t>
  </si>
  <si>
    <t>第37回がん治療研修会</t>
  </si>
  <si>
    <t>21-071</t>
  </si>
  <si>
    <t>令和3年度 第1回がん・緩和セミナー</t>
  </si>
  <si>
    <t>21-072</t>
  </si>
  <si>
    <t>札幌東区がん医療薬剤師研究会　第5回勉強会</t>
  </si>
  <si>
    <t>21-073</t>
  </si>
  <si>
    <t>国立病院機構横浜医療センター薬剤部</t>
  </si>
  <si>
    <t>21-074</t>
  </si>
  <si>
    <t>21-075</t>
  </si>
  <si>
    <t>21-076</t>
  </si>
  <si>
    <t>福岡オンコロジー病診薬連携研究会</t>
  </si>
  <si>
    <t>第7回福岡オンコロジー病診薬連携研究会</t>
  </si>
  <si>
    <t>21-077</t>
  </si>
  <si>
    <t>第5回　なかつ広域がん化学療法学びのすすめ</t>
    <rPh sb="0" eb="1">
      <t>ダイ</t>
    </rPh>
    <rPh sb="2" eb="3">
      <t>カイ</t>
    </rPh>
    <rPh sb="7" eb="9">
      <t>コウイキ</t>
    </rPh>
    <rPh sb="11" eb="13">
      <t>カガク</t>
    </rPh>
    <rPh sb="13" eb="15">
      <t>リョウホウ</t>
    </rPh>
    <rPh sb="15" eb="16">
      <t>マナ</t>
    </rPh>
    <phoneticPr fontId="65"/>
  </si>
  <si>
    <t>21-078</t>
  </si>
  <si>
    <t>第97 回 抗がん剤研修会</t>
    <rPh sb="0" eb="1">
      <t>ダイ</t>
    </rPh>
    <rPh sb="4" eb="5">
      <t>カイ</t>
    </rPh>
    <rPh sb="6" eb="7">
      <t>コウ</t>
    </rPh>
    <rPh sb="9" eb="10">
      <t>ザイ</t>
    </rPh>
    <rPh sb="10" eb="13">
      <t>ケンシュウカイ</t>
    </rPh>
    <phoneticPr fontId="65"/>
  </si>
  <si>
    <t>21-079</t>
  </si>
  <si>
    <t>第一三共株式会社</t>
  </si>
  <si>
    <t>コロナ時代の緩和ケア</t>
  </si>
  <si>
    <t>21-080</t>
  </si>
  <si>
    <t>北里大学病院　薬剤部</t>
  </si>
  <si>
    <t>令和3年度　第１回　北里大学病院薬剤部　がん薬物療法の均てん化勉強会 がん薬物療法と抗がん剤の基礎知識（前編）</t>
  </si>
  <si>
    <t>北里大学病院
〒252-0375　神奈川県相模原市南区北里1-15-1</t>
  </si>
  <si>
    <t>21-081</t>
  </si>
  <si>
    <t>令和3年度　第１回　北里大学病院薬剤部　がん薬物療法の均てん化勉強会 がん薬物療法と抗がん剤の基礎知識（後編）</t>
  </si>
  <si>
    <t>21-082</t>
  </si>
  <si>
    <t>令和3年度　第１回　北里大学病院薬剤部　がん薬物療法の均てん化勉強会　抗がん剤調製時の注意と曝露対策</t>
  </si>
  <si>
    <t>21-083</t>
  </si>
  <si>
    <t>令和3年度　第１回　北里大学病院薬剤部　がん薬物療法の均てん化勉強会　症状から診る抗がん剤の副作用とその対策（前編）</t>
  </si>
  <si>
    <t>21-084</t>
  </si>
  <si>
    <t>令和3年度　第１回　北里大学病院薬剤部　がん薬物療法の均てん化勉強会　症状から診る抗がん剤の副作用とその対策（後編）</t>
  </si>
  <si>
    <t>21-085</t>
  </si>
  <si>
    <t>令和3年度　第１回　北里大学病院薬剤部　がん薬物療法の均てん化勉強会　症例報告の基本とがんの薬学管理の一例</t>
  </si>
  <si>
    <t>21-086</t>
  </si>
  <si>
    <t>令和3年度　第１回　北里大学病院薬剤部　がん薬物療法の均てん化勉強会　緩和・疼痛ケアの高度薬学管理（概論）</t>
  </si>
  <si>
    <t>21-087</t>
  </si>
  <si>
    <t>令和3年度　第１回　北里大学病院薬剤部　がん薬物療法の均てん化勉強会　緩和・疼痛ケアの高度薬学管理（各論）</t>
  </si>
  <si>
    <t>21-088</t>
  </si>
  <si>
    <t>令和3年度　第１回　北里大学病院薬剤部　がん薬物療法の均てん化勉強会　外来がん治療認定薬剤師が薬薬連携で果たす役割</t>
  </si>
  <si>
    <t>21-089</t>
  </si>
  <si>
    <t>令和3年度　第１回　北里大学病院薬剤部　がん薬物療法の均てん化勉強会　外来化学療法の薬学管理と症例報告</t>
  </si>
  <si>
    <t>21-090</t>
  </si>
  <si>
    <t>令和3年度 第1回大分県病院薬剤師会オンコロジー研修会</t>
  </si>
  <si>
    <t>21-091</t>
  </si>
  <si>
    <t>誰でもわかる！抗がん剤の基礎 連続講座第3回 -アルキル化薬-</t>
    <rPh sb="21" eb="22">
      <t>カイ</t>
    </rPh>
    <phoneticPr fontId="65"/>
  </si>
  <si>
    <t>21-092</t>
  </si>
  <si>
    <t>沖縄県薬剤師会、沖縄県病院薬剤師会、第一三共株式会社</t>
  </si>
  <si>
    <t>第7回 薬剤師スキルアップセミナー</t>
    <rPh sb="0" eb="1">
      <t>ダイ</t>
    </rPh>
    <rPh sb="2" eb="3">
      <t>カイ</t>
    </rPh>
    <rPh sb="4" eb="7">
      <t>ヤクザイシ</t>
    </rPh>
    <phoneticPr fontId="65"/>
  </si>
  <si>
    <t>21-093</t>
  </si>
  <si>
    <t>第10回　がん専門部会講習会</t>
  </si>
  <si>
    <t>21-094</t>
  </si>
  <si>
    <t>埼玉県立がんセンター　薬剤部</t>
  </si>
  <si>
    <t>第11回　埼玉県立がんセンター がん薬薬連携シンポジウム</t>
  </si>
  <si>
    <t>会場名：埼玉県立がんセンター　講堂
住所：埼玉県北足立郡伊奈町大字小室７８０
電話：048-722-1111</t>
  </si>
  <si>
    <t>21-095</t>
  </si>
  <si>
    <t>バーチャル・ワークショップin Saitama
病院薬剤師と保険薬局薬剤師が一緒に学ぶ経口抗がん薬の薬薬連携</t>
  </si>
  <si>
    <t>21-096</t>
  </si>
  <si>
    <t>バーチャル・ワークショップin North Japan
病院薬剤師と保険薬局薬剤師が一緒に学ぶ経口抗がん薬の薬薬連携</t>
  </si>
  <si>
    <t>21-097</t>
  </si>
  <si>
    <t>2021年度 慶應義塾大学薬学部公開講座　第2回がんプロフェッショナル研修会</t>
  </si>
  <si>
    <t>慶應義塾大学 芝共立キャンパス
〒105-8512 東京都港区芝公園1-5-30 03-5400-2498</t>
  </si>
  <si>
    <t>21-098</t>
  </si>
  <si>
    <t>国立国際医療研究センター病院乳腺・腫瘍内科</t>
  </si>
  <si>
    <t>国立国際医療研究センター病院腫瘍内科セミナー</t>
  </si>
  <si>
    <t>21-099</t>
  </si>
  <si>
    <t>第8回STLAP研究会</t>
  </si>
  <si>
    <t>21-100</t>
  </si>
  <si>
    <t>北海道病院薬剤師会、室蘭病院薬剤師会、第一三共株式会社</t>
  </si>
  <si>
    <t>令和3年度　第2回室蘭がんセミナー</t>
    <rPh sb="0" eb="2">
      <t>レイワ</t>
    </rPh>
    <rPh sb="3" eb="5">
      <t>ネンド</t>
    </rPh>
    <rPh sb="6" eb="7">
      <t>ダイ</t>
    </rPh>
    <rPh sb="8" eb="9">
      <t>カイ</t>
    </rPh>
    <rPh sb="9" eb="11">
      <t>ムロラン</t>
    </rPh>
    <phoneticPr fontId="65"/>
  </si>
  <si>
    <t>21-101</t>
  </si>
  <si>
    <t>日本臨床腫瘍薬学会渉外委員会サイコオンコロジー学会合同事業小委員会</t>
  </si>
  <si>
    <t>がん診療に携わる薬剤師のための精神心理的ケア研修会</t>
  </si>
  <si>
    <t>21-102</t>
  </si>
  <si>
    <t>松山大学大学院医療薬学研究科　がんプロ第8 回公開講座松山大学薬学部　第 22 回卒後教育講座　</t>
  </si>
  <si>
    <t>21-103</t>
  </si>
  <si>
    <t>五稜郭薬薬連携Webセミナー</t>
  </si>
  <si>
    <t>21-104</t>
  </si>
  <si>
    <t>一般社団法人　鹿児島県病院薬剤師会</t>
  </si>
  <si>
    <t>第42回がん薬物療法対策講習会</t>
    <rPh sb="0" eb="1">
      <t>ダイ</t>
    </rPh>
    <rPh sb="3" eb="4">
      <t>カイ</t>
    </rPh>
    <rPh sb="6" eb="8">
      <t>ヤクブツ</t>
    </rPh>
    <rPh sb="8" eb="10">
      <t>リョウホウ</t>
    </rPh>
    <rPh sb="10" eb="12">
      <t>タイサク</t>
    </rPh>
    <rPh sb="12" eb="15">
      <t>コウシュウカイ</t>
    </rPh>
    <phoneticPr fontId="65"/>
  </si>
  <si>
    <t>21-106</t>
  </si>
  <si>
    <t>戸塚原宿レジメンカフェ2021</t>
  </si>
  <si>
    <t>21-107</t>
  </si>
  <si>
    <t>21-108</t>
  </si>
  <si>
    <t>市立札幌病院　外来化学療法センター運営委員会</t>
  </si>
  <si>
    <t>令和３年度　第２回　市立札幌病院　外来化学療法センター研修会</t>
  </si>
  <si>
    <t>集合およびWeb併用型
市立札幌病院　講堂
北海道札幌市中央区北11条西13丁目1-1
011-726-2211</t>
  </si>
  <si>
    <t>21-109</t>
  </si>
  <si>
    <t>第38回がん治療研修会</t>
  </si>
  <si>
    <t>21-110</t>
  </si>
  <si>
    <t>第56回福岡県病院薬剤師会オンコロジー研修会</t>
    <rPh sb="0" eb="1">
      <t>ダイ</t>
    </rPh>
    <rPh sb="3" eb="4">
      <t>カイ</t>
    </rPh>
    <rPh sb="4" eb="6">
      <t>フクオカ</t>
    </rPh>
    <rPh sb="6" eb="7">
      <t>ケン</t>
    </rPh>
    <rPh sb="7" eb="9">
      <t>ビョウイン</t>
    </rPh>
    <rPh sb="9" eb="12">
      <t>ヤクザイシ</t>
    </rPh>
    <rPh sb="12" eb="13">
      <t>カイ</t>
    </rPh>
    <rPh sb="19" eb="22">
      <t>ケンシュウカイ</t>
    </rPh>
    <phoneticPr fontId="65"/>
  </si>
  <si>
    <t>21-111</t>
  </si>
  <si>
    <t>共催　Oncology Forum Hiroshima/中外製薬株式会社</t>
  </si>
  <si>
    <t>21-112</t>
  </si>
  <si>
    <t>(一社)広島県病院薬剤師会／専門薬剤師委員会（がん・緩和）</t>
  </si>
  <si>
    <t>第15回　広島がん薬物療法セミナー（基礎コース）</t>
  </si>
  <si>
    <t>集合およびWeb併用型
広島コンベンションホール 2階メインホール2A
広島市東区二葉の里3丁目5番4号　広テレビル</t>
  </si>
  <si>
    <t>21-113</t>
  </si>
  <si>
    <t>北海道病院薬剤師会、室蘭病院薬剤師会、中外製薬株式会社</t>
  </si>
  <si>
    <t>令和3年度　第3回室蘭がんセミナー</t>
    <rPh sb="0" eb="2">
      <t>レイワ</t>
    </rPh>
    <rPh sb="3" eb="5">
      <t>ネンド</t>
    </rPh>
    <rPh sb="6" eb="7">
      <t>ダイ</t>
    </rPh>
    <rPh sb="8" eb="9">
      <t>カイ</t>
    </rPh>
    <rPh sb="9" eb="11">
      <t>ムロラン</t>
    </rPh>
    <phoneticPr fontId="65"/>
  </si>
  <si>
    <t>21-114</t>
  </si>
  <si>
    <t>21-115</t>
  </si>
  <si>
    <t>第34回東北臨床腫瘍セミナー</t>
    <rPh sb="0" eb="1">
      <t>ダイ</t>
    </rPh>
    <rPh sb="3" eb="4">
      <t>カイ</t>
    </rPh>
    <rPh sb="4" eb="6">
      <t>トウホク</t>
    </rPh>
    <rPh sb="6" eb="8">
      <t>リンショウ</t>
    </rPh>
    <rPh sb="8" eb="10">
      <t>シュヨウ</t>
    </rPh>
    <phoneticPr fontId="65"/>
  </si>
  <si>
    <t>21-116</t>
  </si>
  <si>
    <t>第98回抗がん剤研修会</t>
    <rPh sb="0" eb="1">
      <t>ダイ</t>
    </rPh>
    <rPh sb="3" eb="4">
      <t>カイ</t>
    </rPh>
    <rPh sb="4" eb="5">
      <t>コウ</t>
    </rPh>
    <rPh sb="7" eb="8">
      <t>ザイ</t>
    </rPh>
    <rPh sb="8" eb="11">
      <t>ケンシュウカイ</t>
    </rPh>
    <phoneticPr fontId="65"/>
  </si>
  <si>
    <t>21-117</t>
  </si>
  <si>
    <t>広島県病院薬剤師会東支部　第11回がんセミナー</t>
  </si>
  <si>
    <t>21-118</t>
  </si>
  <si>
    <t>一般社団法人福岡市薬剤師会、MSD 株式会社
特定非営利活動法人よりよい地域医療を応援する会</t>
    <rPh sb="0" eb="2">
      <t>イッパン</t>
    </rPh>
    <rPh sb="2" eb="4">
      <t>シャダン</t>
    </rPh>
    <rPh sb="4" eb="6">
      <t>ホウジン</t>
    </rPh>
    <rPh sb="6" eb="9">
      <t>フクオカシ</t>
    </rPh>
    <rPh sb="9" eb="12">
      <t>ヤクザイシ</t>
    </rPh>
    <rPh sb="12" eb="13">
      <t>カイ</t>
    </rPh>
    <rPh sb="18" eb="22">
      <t>カブシキガイシャ</t>
    </rPh>
    <rPh sb="23" eb="25">
      <t>トクテイ</t>
    </rPh>
    <rPh sb="25" eb="28">
      <t>ヒエイリ</t>
    </rPh>
    <rPh sb="28" eb="30">
      <t>カツドウ</t>
    </rPh>
    <rPh sb="30" eb="32">
      <t>ホウジン</t>
    </rPh>
    <rPh sb="36" eb="38">
      <t>チイキ</t>
    </rPh>
    <rPh sb="38" eb="40">
      <t>イリョウ</t>
    </rPh>
    <rPh sb="41" eb="43">
      <t>オウエン</t>
    </rPh>
    <rPh sb="45" eb="46">
      <t>カイ</t>
    </rPh>
    <phoneticPr fontId="65"/>
  </si>
  <si>
    <t>Basic Study 研修会 irAE Management Basic Seminar for Community Pharmacists</t>
  </si>
  <si>
    <t>集合型</t>
    <rPh sb="0" eb="3">
      <t>シュウゴウガタ</t>
    </rPh>
    <phoneticPr fontId="65"/>
  </si>
  <si>
    <t>21-119</t>
  </si>
  <si>
    <t>第12回オンたまの会</t>
    <rPh sb="0" eb="1">
      <t>ダイ</t>
    </rPh>
    <rPh sb="3" eb="4">
      <t>カイ</t>
    </rPh>
    <rPh sb="9" eb="10">
      <t>カイ</t>
    </rPh>
    <phoneticPr fontId="65"/>
  </si>
  <si>
    <t>22-001</t>
    <phoneticPr fontId="2"/>
  </si>
  <si>
    <t>WEB 会議ツールによるオンライン開催</t>
    <rPh sb="4" eb="6">
      <t>カイギ</t>
    </rPh>
    <rPh sb="17" eb="19">
      <t>カイサイ</t>
    </rPh>
    <phoneticPr fontId="45"/>
  </si>
  <si>
    <t>22-002</t>
    <phoneticPr fontId="2"/>
  </si>
  <si>
    <t>22-003</t>
    <phoneticPr fontId="2"/>
  </si>
  <si>
    <t>公益財団法人広島がんセミナー</t>
  </si>
  <si>
    <t>第10回公益財団法人広島がんセミナー先端的がん薬物療法研究会</t>
  </si>
  <si>
    <t>22-004</t>
    <phoneticPr fontId="2"/>
  </si>
  <si>
    <t>地域がん医療連携の推進を担う薬剤師養成コース 第1回臨床がん医療講座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45"/>
  </si>
  <si>
    <t>Web配信</t>
    <rPh sb="3" eb="5">
      <t>ハイシン</t>
    </rPh>
    <phoneticPr fontId="45"/>
  </si>
  <si>
    <t>22-005</t>
  </si>
  <si>
    <t>令和3年度　第2回　北里大学病院薬剤部　がん薬物療法の均てん化勉強会 がん薬物療法と抗がん剤の基礎知識（前編）</t>
  </si>
  <si>
    <t>北里大学病院
〒252-0375　神奈川県相模原市南区北里1-15-1
042-778-8483</t>
  </si>
  <si>
    <t>22-006</t>
  </si>
  <si>
    <t>令和3年度　第2回　北里大学病院薬剤部　がん薬物療法の均てん化勉強会 がん薬物療法と抗がん剤の基礎知識（後編）</t>
  </si>
  <si>
    <t>22-007</t>
  </si>
  <si>
    <t>令和3年度　第2回　北里大学病院薬剤部　がん薬物療法の均てん化勉強会　抗がん剤調製時の注意と曝露対策</t>
  </si>
  <si>
    <t>22-008</t>
  </si>
  <si>
    <t>令和3年度　第2回　北里大学病院薬剤部　がん薬物療法の均てん化勉強会　症状から診る抗がん剤の副作用とその対策（前編）</t>
  </si>
  <si>
    <t>22-009</t>
  </si>
  <si>
    <t>令和3年度　第2回　北里大学病院薬剤部　がん薬物療法の均てん化勉強会　症状から診る抗がん剤の副作用とその対策（後編）</t>
  </si>
  <si>
    <t>22-010</t>
  </si>
  <si>
    <t>令和3年度　第2回　北里大学病院薬剤部　がん薬物療法の均てん化勉強会　症例報告の基本とがんの薬学管理の一例</t>
  </si>
  <si>
    <t>22-011</t>
  </si>
  <si>
    <t>令和3年度　第2回　北里大学病院薬剤部　がん薬物療法の均てん化勉強会　緩和・疼痛ケアの高度薬学管理（概論）</t>
  </si>
  <si>
    <t>22-012</t>
  </si>
  <si>
    <t>令和3年度　第2回　北里大学病院薬剤部　がん薬物療法の均てん化勉強会　緩和・疼痛ケアの高度薬学管理（各論）</t>
  </si>
  <si>
    <t>22-013</t>
  </si>
  <si>
    <t>令和3年度　第2回　北里大学病院薬剤部　がん薬物療法の均てん化勉強会　外来化学療法の薬学管理と症例報告①</t>
  </si>
  <si>
    <t>22-014</t>
  </si>
  <si>
    <t>令和3年度　第2回　北里大学病院薬剤部　がん薬物療法の均てん化勉強会　外来化学療法の薬学管理と症例報告②</t>
  </si>
  <si>
    <t>22-015</t>
  </si>
  <si>
    <t>令和3年度 第2回大分県病院薬剤師会オンコロジー研修会</t>
  </si>
  <si>
    <t>22-016</t>
  </si>
  <si>
    <t>尾張三河泌尿器腫瘍研究会</t>
  </si>
  <si>
    <t>第11回　尾張三河泌尿器腫瘍研究会</t>
    <rPh sb="0" eb="1">
      <t>ダイ</t>
    </rPh>
    <rPh sb="3" eb="4">
      <t>カイ</t>
    </rPh>
    <rPh sb="5" eb="7">
      <t>オワリ</t>
    </rPh>
    <rPh sb="7" eb="9">
      <t>ミカワ</t>
    </rPh>
    <rPh sb="9" eb="12">
      <t>ヒニョウキ</t>
    </rPh>
    <rPh sb="12" eb="14">
      <t>シュヨウ</t>
    </rPh>
    <rPh sb="14" eb="17">
      <t>ケンキュウカイ</t>
    </rPh>
    <phoneticPr fontId="45"/>
  </si>
  <si>
    <t>ヒルトン名古屋　竹林の間/名古屋市中区栄1－3－3/052-212-1111</t>
  </si>
  <si>
    <t>22-017</t>
  </si>
  <si>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45"/>
  </si>
  <si>
    <t>第99 回抗がん剤研修会</t>
    <rPh sb="0" eb="1">
      <t>ダイ</t>
    </rPh>
    <rPh sb="4" eb="5">
      <t>カイ</t>
    </rPh>
    <rPh sb="5" eb="6">
      <t>コウ</t>
    </rPh>
    <rPh sb="8" eb="9">
      <t>ザイ</t>
    </rPh>
    <rPh sb="9" eb="12">
      <t>ケンシュウカイ</t>
    </rPh>
    <phoneticPr fontId="45"/>
  </si>
  <si>
    <t>22-019</t>
  </si>
  <si>
    <t>南区勉強会</t>
    <rPh sb="0" eb="2">
      <t>ミナミク</t>
    </rPh>
    <rPh sb="2" eb="5">
      <t>ベンキョウカイ</t>
    </rPh>
    <phoneticPr fontId="45"/>
  </si>
  <si>
    <t>22-020</t>
  </si>
  <si>
    <t>福岡オンコロジー病診薬連携研究会
特定非営利活動法人 よりよい地域医療を応援する会</t>
  </si>
  <si>
    <t>第8回福岡オンコロジー病診薬連携研究会</t>
  </si>
  <si>
    <t>22-021</t>
  </si>
  <si>
    <t>戸塚原宿レジメンカフェ2021</t>
    <rPh sb="0" eb="1">
      <t>ト</t>
    </rPh>
    <rPh sb="1" eb="3">
      <t>ツカハラ</t>
    </rPh>
    <rPh sb="3" eb="4">
      <t>ジュク</t>
    </rPh>
    <phoneticPr fontId="45"/>
  </si>
  <si>
    <t>22-022</t>
  </si>
  <si>
    <t>地域がん医療連携の推進を担う薬剤師養成コース　がん薬物療法研究討論会</t>
  </si>
  <si>
    <t>Web配信</t>
  </si>
  <si>
    <t>22-023</t>
  </si>
  <si>
    <t>県南・県西がん専門認定薬剤師セミナー</t>
  </si>
  <si>
    <t>第10回県南・県西がん専門認定薬剤師セミナー</t>
  </si>
  <si>
    <t>22-024</t>
  </si>
  <si>
    <t>一般社団法人　鹿児島県病院薬剤師会→第12回九州山口薬学会ファーマシューティカルケアシンポジウム</t>
  </si>
  <si>
    <t>第12回九州山口薬学会ファーマシューティカルケアシンポジウム（シンポジウム1）</t>
    <rPh sb="0" eb="1">
      <t>ダイ</t>
    </rPh>
    <rPh sb="3" eb="4">
      <t>カイ</t>
    </rPh>
    <rPh sb="4" eb="6">
      <t>キュウシュウ</t>
    </rPh>
    <rPh sb="6" eb="8">
      <t>ヤマグチ</t>
    </rPh>
    <rPh sb="8" eb="9">
      <t>ヤク</t>
    </rPh>
    <rPh sb="9" eb="11">
      <t>ガッカイ</t>
    </rPh>
    <phoneticPr fontId="45"/>
  </si>
  <si>
    <t>会場：川商ホール（鹿児島市民文化ホール）
住所：〒890-0062　鹿児島県鹿児島市与次郎2丁目3番1号
電話：099-257-8111</t>
    <rPh sb="0" eb="2">
      <t>カイジョウ</t>
    </rPh>
    <rPh sb="3" eb="5">
      <t>カワショウ</t>
    </rPh>
    <rPh sb="9" eb="14">
      <t>カゴシマシミン</t>
    </rPh>
    <rPh sb="14" eb="16">
      <t>ブンカ</t>
    </rPh>
    <rPh sb="21" eb="23">
      <t>ジュウショ</t>
    </rPh>
    <rPh sb="34" eb="38">
      <t>カゴシマケン</t>
    </rPh>
    <rPh sb="38" eb="42">
      <t>カゴシマシ</t>
    </rPh>
    <rPh sb="42" eb="43">
      <t>ヨ</t>
    </rPh>
    <rPh sb="43" eb="45">
      <t>ジロウ</t>
    </rPh>
    <rPh sb="46" eb="48">
      <t>チョウメ</t>
    </rPh>
    <rPh sb="49" eb="50">
      <t>バン</t>
    </rPh>
    <rPh sb="51" eb="52">
      <t>ゴウ</t>
    </rPh>
    <rPh sb="53" eb="55">
      <t>デンワ</t>
    </rPh>
    <phoneticPr fontId="45"/>
  </si>
  <si>
    <t>22-025</t>
  </si>
  <si>
    <t>日本赤十字社　大阪赤十字病院</t>
  </si>
  <si>
    <t>2021年度がん化学療法地域連携セミナー</t>
  </si>
  <si>
    <t>【集合】
ホテルアウィーナ大阪　 3F 葛城
大阪市天王寺区石ケ辻町１９－１２　電話：06-6772-1445</t>
    <rPh sb="1" eb="3">
      <t>シュウゴウ</t>
    </rPh>
    <phoneticPr fontId="45"/>
  </si>
  <si>
    <t>22-026</t>
  </si>
  <si>
    <t>誰でもわかる　抗がん剤の基礎 連続講座 第4回～微小管阻害剤・白金製剤</t>
  </si>
  <si>
    <t>【集合およびWeb併用型】
板橋区立企業活性化センター
東京都板橋区舟渡1丁目13番10号 アイ・タワー 2F
TEL:03 5914 3145</t>
  </si>
  <si>
    <t>22-027</t>
  </si>
  <si>
    <t>（一社）広島県病院薬剤師会　専門薬剤師委員会（がん・緩和）</t>
  </si>
  <si>
    <t>第16回　広島がん薬物療法セミナー（基礎コース）</t>
  </si>
  <si>
    <t>22-028</t>
  </si>
  <si>
    <t>公益財団法人がん研究会有明病院薬剤部</t>
  </si>
  <si>
    <t>第1回　がん薬物療法講習会（乳がん）</t>
  </si>
  <si>
    <t>【集合およびWeb併用型】
公益財団法人がん研究会有明病院
〒135-8550 東京都江東区有明3丁目8-31（Tel:03-3520-0111）</t>
  </si>
  <si>
    <t>22-029</t>
  </si>
  <si>
    <t>第2回　がん薬物療法講習会（肺がん）</t>
  </si>
  <si>
    <t>22-030</t>
  </si>
  <si>
    <t>第3回　がん薬物療法講習会（血液腫瘍）</t>
  </si>
  <si>
    <t>22-031</t>
  </si>
  <si>
    <t>第4回　がん薬物療法講習会（がん疼痛治療）</t>
  </si>
  <si>
    <t>22-032</t>
  </si>
  <si>
    <t>第5回　がん薬物療法講習会（大腸がん）</t>
  </si>
  <si>
    <t>22-033</t>
  </si>
  <si>
    <t>第6回　がん薬物療法講習会（胃がん）</t>
  </si>
  <si>
    <t>22-034</t>
  </si>
  <si>
    <t>南区勉強会（肝がん・実際）</t>
    <rPh sb="0" eb="2">
      <t>ミナミク</t>
    </rPh>
    <rPh sb="2" eb="5">
      <t>ベンキョウカイ</t>
    </rPh>
    <phoneticPr fontId="45"/>
  </si>
  <si>
    <t>22-035</t>
  </si>
  <si>
    <t>第57回福岡県病院薬剤師会オンコロジー研修会</t>
    <rPh sb="0" eb="1">
      <t>ダイ</t>
    </rPh>
    <rPh sb="3" eb="4">
      <t>カイ</t>
    </rPh>
    <rPh sb="4" eb="7">
      <t>フクオカケン</t>
    </rPh>
    <rPh sb="7" eb="9">
      <t>ビョウイン</t>
    </rPh>
    <rPh sb="9" eb="12">
      <t>ヤクザイシ</t>
    </rPh>
    <rPh sb="12" eb="13">
      <t>カイ</t>
    </rPh>
    <rPh sb="19" eb="22">
      <t>ケンシュウカイ</t>
    </rPh>
    <phoneticPr fontId="45"/>
  </si>
  <si>
    <t>22-036</t>
  </si>
  <si>
    <t>松山大学大学院医療薬学研究科　がんプロ第9回公開講座　松山大学薬学部　第23回卒後教育講座</t>
  </si>
  <si>
    <t>22-037</t>
  </si>
  <si>
    <t>広島県病院薬剤師会東支部　第12回がんセミナー</t>
  </si>
  <si>
    <t>22-038</t>
  </si>
  <si>
    <t>第13回　オンたまの会</t>
  </si>
  <si>
    <t>集合およびWeb併用型
中津市立中津市民病院２階　多目的ホール（集合研修及びzoomでの配信）
大分県中津市下池永173　Tel:0979(22)2480</t>
  </si>
  <si>
    <t>22-039</t>
  </si>
  <si>
    <t>徳洲会薬剤部会オンコロジー委員会</t>
  </si>
  <si>
    <t>第3回徳洲会薬剤部会オンコロジー委員会勉強会</t>
  </si>
  <si>
    <t>22-040</t>
  </si>
  <si>
    <t>日本化薬株式会社</t>
  </si>
  <si>
    <t>中央地区連携セミナー</t>
  </si>
  <si>
    <t>22-041</t>
  </si>
  <si>
    <t>公益財団法人がん研究会有明病院</t>
  </si>
  <si>
    <t>東京都がん診療連携協議会研修部薬剤師研修会2021年度</t>
  </si>
  <si>
    <t>22-042</t>
  </si>
  <si>
    <t>22-043</t>
  </si>
  <si>
    <t>令和3年度 第2回がん・緩和セミナー</t>
  </si>
  <si>
    <t>22-044</t>
  </si>
  <si>
    <t>第32回鹿児島県病院薬剤師会がん薬物療法セミナー</t>
  </si>
  <si>
    <t>22-045</t>
  </si>
  <si>
    <t>徳島文理大学 香川薬学部</t>
  </si>
  <si>
    <t>徳島文理大学中四がんプロコンソーシアム講演会</t>
  </si>
  <si>
    <t>集合</t>
    <rPh sb="0" eb="2">
      <t>シュウゴウ</t>
    </rPh>
    <phoneticPr fontId="45"/>
  </si>
  <si>
    <t>22-046</t>
  </si>
  <si>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45"/>
  </si>
  <si>
    <t>第39回地域がん治療研修会</t>
    <rPh sb="0" eb="1">
      <t>ダイ</t>
    </rPh>
    <rPh sb="3" eb="4">
      <t>カイ</t>
    </rPh>
    <rPh sb="4" eb="6">
      <t>チイキ</t>
    </rPh>
    <rPh sb="8" eb="10">
      <t>チリョウ</t>
    </rPh>
    <rPh sb="10" eb="13">
      <t>ケンシュウカイ</t>
    </rPh>
    <phoneticPr fontId="45"/>
  </si>
  <si>
    <t>22-047</t>
  </si>
  <si>
    <t>第100回 抗がん剤研修会</t>
    <rPh sb="0" eb="1">
      <t>ダイ</t>
    </rPh>
    <rPh sb="4" eb="5">
      <t>カイ</t>
    </rPh>
    <rPh sb="6" eb="7">
      <t>コウ</t>
    </rPh>
    <rPh sb="9" eb="10">
      <t>ザイ</t>
    </rPh>
    <rPh sb="10" eb="13">
      <t>ケンシュウカイ</t>
    </rPh>
    <phoneticPr fontId="45"/>
  </si>
  <si>
    <t>22-048</t>
  </si>
  <si>
    <t>長野市薬剤師会　生涯教育講座</t>
  </si>
  <si>
    <t>22-050</t>
  </si>
  <si>
    <t>令和4年度　第1回神奈川がん薬物療法・専門薬剤師セミナー</t>
  </si>
  <si>
    <t>22-057</t>
  </si>
  <si>
    <t>がん研究会有明病院 薬剤部</t>
  </si>
  <si>
    <t>がん薬物療法セミナー</t>
  </si>
  <si>
    <t>22-058</t>
  </si>
  <si>
    <t>札幌東区がん医療薬剤師研究会　(共催：札幌東徳洲会病院、天使病院)</t>
  </si>
  <si>
    <t>札幌東区がん医療薬剤師研究会　第6回勉強会</t>
  </si>
  <si>
    <t>2021/2022(オンデマンド）</t>
    <phoneticPr fontId="2"/>
  </si>
  <si>
    <t>←取得した単位数を選択してください。</t>
    <rPh sb="1" eb="3">
      <t>シュトク</t>
    </rPh>
    <rPh sb="5" eb="7">
      <t>タンイ</t>
    </rPh>
    <rPh sb="7" eb="8">
      <t>スウ</t>
    </rPh>
    <rPh sb="9" eb="11">
      <t>センタク</t>
    </rPh>
    <phoneticPr fontId="2"/>
  </si>
  <si>
    <t>←取得または取得予定の単位数を選択してください。</t>
    <rPh sb="1" eb="3">
      <t>シュトク</t>
    </rPh>
    <rPh sb="6" eb="10">
      <t>シュトクヨテイ</t>
    </rPh>
    <rPh sb="11" eb="13">
      <t>タンイ</t>
    </rPh>
    <rPh sb="13" eb="14">
      <t>スウ</t>
    </rPh>
    <rPh sb="15" eb="17">
      <t>センタク</t>
    </rPh>
    <phoneticPr fontId="2"/>
  </si>
  <si>
    <t>第37回日本臨床腫瘍学会教育セミナーBセッション【横浜】【オンデマンド】</t>
    <phoneticPr fontId="2"/>
  </si>
  <si>
    <t>22J1101</t>
    <phoneticPr fontId="2"/>
  </si>
  <si>
    <t>がん疼痛緩和のための医療用麻薬適正使用推進講習会～症例から適正使用を学ぶ～【大阪】【LIVE】</t>
    <rPh sb="38" eb="40">
      <t>オオサカ</t>
    </rPh>
    <phoneticPr fontId="2"/>
  </si>
  <si>
    <t>がん疼痛緩和のための医療用麻薬適正使用推進講習会～症例から適正使用を学ぶ～【北海道】【LIVE】</t>
    <rPh sb="38" eb="41">
      <t>ホッカイドウ</t>
    </rPh>
    <phoneticPr fontId="2"/>
  </si>
  <si>
    <t>がん疼痛緩和のための医療用麻薬適正使用推進講習会～症例から適正使用を学ぶ～【三重】【LIVE】</t>
    <rPh sb="38" eb="40">
      <t>ミエ</t>
    </rPh>
    <phoneticPr fontId="2"/>
  </si>
  <si>
    <t>がん疼痛緩和のための医療用麻薬適正使用推進講習会～症例から適正使用を学ぶ～【福島】【LIVE】</t>
    <rPh sb="38" eb="40">
      <t>フクシマ</t>
    </rPh>
    <phoneticPr fontId="2"/>
  </si>
  <si>
    <t>がん疼痛緩和のための医療用麻薬適正使用推進講習会～症例から適正使用を学ぶ～【埼玉】【LIVE】</t>
    <rPh sb="38" eb="40">
      <t>サイタマ</t>
    </rPh>
    <phoneticPr fontId="2"/>
  </si>
  <si>
    <t>がん疼痛緩和のための医療用麻薬適正使用推進講習会～症例から適正使用を学ぶ～【愛媛】【LIVE】</t>
    <rPh sb="38" eb="40">
      <t>エヒメ</t>
    </rPh>
    <phoneticPr fontId="2"/>
  </si>
  <si>
    <t>がん疼痛緩和のための医療用麻薬適正使用推進講習会～症例から適正使用を学ぶ～【岡山】【LIVE】</t>
    <rPh sb="38" eb="40">
      <t>オカヤマ</t>
    </rPh>
    <phoneticPr fontId="2"/>
  </si>
  <si>
    <t>2021/2/12-2/25（オンデマンド）</t>
    <phoneticPr fontId="2"/>
  </si>
  <si>
    <t>2020/10/10-2020/10/31</t>
    <phoneticPr fontId="2"/>
  </si>
  <si>
    <t>2020/10/10-2020/10/31【オンデマンド】</t>
    <phoneticPr fontId="2"/>
  </si>
  <si>
    <t>2021/5/13-2021/10/31【オンデマンド】</t>
    <phoneticPr fontId="2"/>
  </si>
  <si>
    <t>2021/11/1-2022/4/30【オンデマンド】</t>
    <phoneticPr fontId="2"/>
  </si>
  <si>
    <t>2020/07/13-2020/08/31【オンデマンド】</t>
    <phoneticPr fontId="2"/>
  </si>
  <si>
    <t>2021/03/16-2021/06/16【オンデマンド】</t>
    <phoneticPr fontId="2"/>
  </si>
  <si>
    <t>2021/7/20-2022/3/31【e-learning】</t>
    <phoneticPr fontId="2"/>
  </si>
  <si>
    <t>2022年度教育セミナーAセッション【e-learning】</t>
    <rPh sb="4" eb="6">
      <t>ネンド</t>
    </rPh>
    <rPh sb="6" eb="8">
      <t>キョウイク</t>
    </rPh>
    <phoneticPr fontId="2"/>
  </si>
  <si>
    <t>2022年度教育セミナーBセッション【e-learning】</t>
    <rPh sb="4" eb="6">
      <t>ネンド</t>
    </rPh>
    <rPh sb="6" eb="8">
      <t>キョウイク</t>
    </rPh>
    <phoneticPr fontId="2"/>
  </si>
  <si>
    <t>2022/4/4-2022/12/28【e-learning】</t>
    <phoneticPr fontId="2"/>
  </si>
  <si>
    <t>2021/01/12-2021/02/07【オンデマンド】</t>
    <phoneticPr fontId="2"/>
  </si>
  <si>
    <t>2021/11/1-12/28【オンデマンド】</t>
    <phoneticPr fontId="2"/>
  </si>
  <si>
    <t>2022（オンデマンド）</t>
    <phoneticPr fontId="2"/>
  </si>
  <si>
    <t>14単位</t>
    <rPh sb="2" eb="4">
      <t>タンイ</t>
    </rPh>
    <phoneticPr fontId="2"/>
  </si>
  <si>
    <t>「外来がん治療認定薬剤師」認定試験に必要な履修単位取得に関し、2023年度は以下の通り履修単位を認めます。</t>
    <phoneticPr fontId="2"/>
  </si>
  <si>
    <t>※通常、申請年から遡り3年前の1月以降に開催した講習会が単位の対象ですが、コロナウイルス感染拡大で多くの講習会が中止となったことを考慮し、4年前(2019年)の1月以降の講習会を対象とします。</t>
    <rPh sb="1" eb="3">
      <t>ツウジョウ</t>
    </rPh>
    <rPh sb="4" eb="7">
      <t>シンセイネン</t>
    </rPh>
    <rPh sb="9" eb="10">
      <t>サカノボ</t>
    </rPh>
    <rPh sb="12" eb="14">
      <t>ネンマエ</t>
    </rPh>
    <rPh sb="16" eb="17">
      <t>ガツ</t>
    </rPh>
    <rPh sb="17" eb="19">
      <t>イコウ</t>
    </rPh>
    <rPh sb="20" eb="22">
      <t>カイサイ</t>
    </rPh>
    <rPh sb="24" eb="27">
      <t>コウシュウカイ</t>
    </rPh>
    <rPh sb="28" eb="30">
      <t>タンイ</t>
    </rPh>
    <rPh sb="31" eb="33">
      <t>タイショウ</t>
    </rPh>
    <rPh sb="65" eb="67">
      <t>コウリョ</t>
    </rPh>
    <phoneticPr fontId="2"/>
  </si>
  <si>
    <t>2019</t>
    <phoneticPr fontId="2"/>
  </si>
  <si>
    <t>Essential Seminar Neo A、B、C</t>
    <phoneticPr fontId="2"/>
  </si>
  <si>
    <t>2023（オンデマンド）</t>
    <phoneticPr fontId="2"/>
  </si>
  <si>
    <t>13単位</t>
    <rPh sb="2" eb="4">
      <t>タンイ</t>
    </rPh>
    <phoneticPr fontId="2"/>
  </si>
  <si>
    <t>2022/2023</t>
    <phoneticPr fontId="2"/>
  </si>
  <si>
    <t>2019（集合）
2020/2021（オンデマンド）</t>
    <rPh sb="5" eb="7">
      <t>シュウゴウ</t>
    </rPh>
    <phoneticPr fontId="2"/>
  </si>
  <si>
    <t>2023</t>
    <phoneticPr fontId="2"/>
  </si>
  <si>
    <t>2019(集合）</t>
    <rPh sb="5" eb="7">
      <t>シュウゴウ</t>
    </rPh>
    <phoneticPr fontId="2"/>
  </si>
  <si>
    <r>
      <t>　 2023年8月にオンデマンド配信予定のJASPO主催の　Essential Seminar Neo2023(C-Program）とブラッシュ
　 アップセミナーについては、2023年度申請の履修単位として認めます。
　 申請を希望する場合は、単位申請書に記載して</t>
    </r>
    <r>
      <rPr>
        <u/>
        <sz val="10"/>
        <rFont val="メイリオ"/>
        <family val="3"/>
        <charset val="128"/>
      </rPr>
      <t>必ず事前に申請を行い</t>
    </r>
    <r>
      <rPr>
        <sz val="10"/>
        <rFont val="メイリオ"/>
        <family val="3"/>
        <charset val="128"/>
      </rPr>
      <t>、
    受講証明書の写しは、</t>
    </r>
    <r>
      <rPr>
        <u/>
        <sz val="10"/>
        <rFont val="メイリオ"/>
        <family val="3"/>
        <charset val="128"/>
      </rPr>
      <t>セミナー配信終了後　8月31日(木）【必着】まで</t>
    </r>
    <r>
      <rPr>
        <sz val="10"/>
        <rFont val="メイリオ"/>
        <family val="3"/>
        <charset val="128"/>
      </rPr>
      <t>に、郵送してください。　</t>
    </r>
    <rPh sb="6" eb="7">
      <t>ネン</t>
    </rPh>
    <rPh sb="92" eb="94">
      <t>ネンド</t>
    </rPh>
    <rPh sb="94" eb="96">
      <t>シンセイ</t>
    </rPh>
    <rPh sb="163" eb="165">
      <t>ハイシン</t>
    </rPh>
    <rPh sb="170" eb="171">
      <t>ガツ</t>
    </rPh>
    <rPh sb="173" eb="174">
      <t>ニチ</t>
    </rPh>
    <rPh sb="175" eb="176">
      <t>モク</t>
    </rPh>
    <phoneticPr fontId="2"/>
  </si>
  <si>
    <t>10単位</t>
    <rPh sb="2" eb="4">
      <t>タンイ</t>
    </rPh>
    <phoneticPr fontId="2"/>
  </si>
  <si>
    <t>2022</t>
    <phoneticPr fontId="2"/>
  </si>
  <si>
    <t>8単位</t>
    <rPh sb="1" eb="3">
      <t>タンイ</t>
    </rPh>
    <phoneticPr fontId="2"/>
  </si>
  <si>
    <t>がん患者に関わる薬剤師のための精神心理的ケア研修会</t>
    <phoneticPr fontId="2"/>
  </si>
  <si>
    <t>・いずれも2019年1月以降に開催されたものが対象となり、参加証の写しを提出することで単位が認められます。</t>
    <rPh sb="9" eb="10">
      <t>ネン</t>
    </rPh>
    <rPh sb="11" eb="12">
      <t>ガツ</t>
    </rPh>
    <rPh sb="12" eb="14">
      <t>イコウ</t>
    </rPh>
    <rPh sb="15" eb="17">
      <t>カイサイ</t>
    </rPh>
    <rPh sb="23" eb="25">
      <t>タイショウ</t>
    </rPh>
    <rPh sb="29" eb="32">
      <t>サンカショウ</t>
    </rPh>
    <rPh sb="33" eb="34">
      <t>ウツ</t>
    </rPh>
    <rPh sb="36" eb="38">
      <t>テイシュツ</t>
    </rPh>
    <rPh sb="43" eb="45">
      <t>タンイ</t>
    </rPh>
    <rPh sb="46" eb="47">
      <t>ミト</t>
    </rPh>
    <phoneticPr fontId="2"/>
  </si>
  <si>
    <t>・いずれも2019年1月以降に開催されたものが対象となり、受講証明書の写しを提出することで単位が認められます。</t>
    <rPh sb="9" eb="10">
      <t>ネン</t>
    </rPh>
    <rPh sb="11" eb="12">
      <t>ガツ</t>
    </rPh>
    <rPh sb="12" eb="14">
      <t>イコウ</t>
    </rPh>
    <rPh sb="15" eb="17">
      <t>カイサイ</t>
    </rPh>
    <rPh sb="23" eb="25">
      <t>タイショウ</t>
    </rPh>
    <rPh sb="29" eb="31">
      <t>ジュコウ</t>
    </rPh>
    <rPh sb="31" eb="34">
      <t>ショウメイショ</t>
    </rPh>
    <rPh sb="35" eb="36">
      <t>ウツ</t>
    </rPh>
    <rPh sb="38" eb="40">
      <t>テイシュツ</t>
    </rPh>
    <rPh sb="45" eb="47">
      <t>タンイ</t>
    </rPh>
    <rPh sb="48" eb="49">
      <t>ミト</t>
    </rPh>
    <phoneticPr fontId="2"/>
  </si>
  <si>
    <t>JASPO学術大会2023（LIVE＆オンデマンド配信）</t>
    <phoneticPr fontId="2"/>
  </si>
  <si>
    <t>2023/3/4-5</t>
    <phoneticPr fontId="2"/>
  </si>
  <si>
    <t>23＆0304</t>
    <phoneticPr fontId="2"/>
  </si>
  <si>
    <t>JASPOスタートアップセミナー2023【オンデマンド配信】</t>
    <rPh sb="27" eb="29">
      <t>ハイシン</t>
    </rPh>
    <phoneticPr fontId="2"/>
  </si>
  <si>
    <t>2023/6/13-7/10</t>
    <phoneticPr fontId="2"/>
  </si>
  <si>
    <t>23E0101</t>
    <phoneticPr fontId="2"/>
  </si>
  <si>
    <t>JASPOブラッシュアップセミナー2023【オンデマンド配信】</t>
    <rPh sb="28" eb="30">
      <t>ハイシン</t>
    </rPh>
    <phoneticPr fontId="2"/>
  </si>
  <si>
    <t>23E0201</t>
    <phoneticPr fontId="2"/>
  </si>
  <si>
    <t>2022/11/22-12/19</t>
    <phoneticPr fontId="2"/>
  </si>
  <si>
    <t>JASPOエキスパートセミナー2022【オンデマンド配信】</t>
    <rPh sb="26" eb="28">
      <t>ハイシン</t>
    </rPh>
    <phoneticPr fontId="2"/>
  </si>
  <si>
    <t>22E0301</t>
    <phoneticPr fontId="2"/>
  </si>
  <si>
    <t>JASPOEssential Seminar Neo2023&lt;C-Program&gt;【オンデマンド】</t>
    <phoneticPr fontId="2"/>
  </si>
  <si>
    <t>JASPOEssential Seminar Neo2023&lt;A-Program&gt;【オンデマンド】</t>
    <phoneticPr fontId="2"/>
  </si>
  <si>
    <t>JASPOEssential Seminar Neo2023&lt;B-Program&gt;【オンデマンド】</t>
    <phoneticPr fontId="2"/>
  </si>
  <si>
    <t>23A0501</t>
    <phoneticPr fontId="2"/>
  </si>
  <si>
    <t>23A0502</t>
    <phoneticPr fontId="2"/>
  </si>
  <si>
    <t>23A0503</t>
    <phoneticPr fontId="2"/>
  </si>
  <si>
    <t>JASPO薬学介入と事例報告のためのWEB研修会2023【LIVE配信】</t>
    <rPh sb="33" eb="35">
      <t>ハイシン</t>
    </rPh>
    <phoneticPr fontId="2"/>
  </si>
  <si>
    <t>23A0701</t>
    <phoneticPr fontId="2"/>
  </si>
  <si>
    <t>JASPO地域医療連携セミナー2022秋【LIVE配信】</t>
    <rPh sb="5" eb="11">
      <t>チイキイリョウレンケイ</t>
    </rPh>
    <rPh sb="19" eb="20">
      <t>アキ</t>
    </rPh>
    <rPh sb="25" eb="27">
      <t>ハイシン</t>
    </rPh>
    <phoneticPr fontId="2"/>
  </si>
  <si>
    <t>22C0803</t>
    <phoneticPr fontId="2"/>
  </si>
  <si>
    <t>がん患者に関わる薬剤師のための精神心理的ケア研修会2023【名古屋】</t>
    <rPh sb="30" eb="33">
      <t>ナゴヤ</t>
    </rPh>
    <phoneticPr fontId="2"/>
  </si>
  <si>
    <t>【名古屋】</t>
    <rPh sb="1" eb="4">
      <t>ナゴヤ</t>
    </rPh>
    <phoneticPr fontId="2"/>
  </si>
  <si>
    <t>JASPO渉外委員会共同事業小委員会</t>
    <phoneticPr fontId="2"/>
  </si>
  <si>
    <t>JASPO臨床研究セミナー20２3【LIVE配信】</t>
    <rPh sb="22" eb="24">
      <t>ハイシン</t>
    </rPh>
    <phoneticPr fontId="2"/>
  </si>
  <si>
    <t>23R0901</t>
    <phoneticPr fontId="2"/>
  </si>
  <si>
    <t>Best of ASCO 2023 【LIVE/オンデマンド】</t>
    <phoneticPr fontId="2"/>
  </si>
  <si>
    <t>第12回日本アプライド・セラピューティクス学会学術大会</t>
    <phoneticPr fontId="2"/>
  </si>
  <si>
    <t>第13回 日本がん・生殖医療学会 学術集会</t>
    <phoneticPr fontId="2"/>
  </si>
  <si>
    <t>第31回オンコロジーセミナー</t>
    <phoneticPr fontId="2"/>
  </si>
  <si>
    <t>令和4年度がん専門薬剤師集中教育講座</t>
    <rPh sb="0" eb="2">
      <t>レイワ</t>
    </rPh>
    <phoneticPr fontId="2"/>
  </si>
  <si>
    <t>第20回がん臨床試験協力・参加メディカルスタッフのためのセミナー</t>
    <phoneticPr fontId="2"/>
  </si>
  <si>
    <t>第11回日本緩和医療学会緩和ケア基礎セミナー(2023年度）</t>
    <rPh sb="27" eb="29">
      <t>ネンド</t>
    </rPh>
    <phoneticPr fontId="2"/>
  </si>
  <si>
    <t>疼痛緩和のための医療用麻薬適正使用推進講習会～症例から適正使用を学ぶ～</t>
    <phoneticPr fontId="2"/>
  </si>
  <si>
    <t>大鵬薬品工業株式会社</t>
  </si>
  <si>
    <t>北海道病院薬剤師会、室蘭病院薬剤師会、アストラゼネカ株式会社</t>
  </si>
  <si>
    <t>国立研究開発法人　国立国際医療研究センター病院 乳腺・腫瘍内科</t>
  </si>
  <si>
    <t>Oncology Forum Hiroshima/一般社団法人広島県病院薬剤師会</t>
  </si>
  <si>
    <t>NPO法人東北臨床腫瘍研究会</t>
    <rPh sb="3" eb="5">
      <t>ホウジン</t>
    </rPh>
    <rPh sb="5" eb="7">
      <t>トウホク</t>
    </rPh>
    <rPh sb="7" eb="9">
      <t>リンショウ</t>
    </rPh>
    <rPh sb="9" eb="11">
      <t>シュヨウ</t>
    </rPh>
    <rPh sb="11" eb="14">
      <t>ケンキュウカイ</t>
    </rPh>
    <phoneticPr fontId="2"/>
  </si>
  <si>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2"/>
  </si>
  <si>
    <t>市立札幌病院 外来化学療法センター運営委員会</t>
  </si>
  <si>
    <t xml:space="preserve">国立研究開発法人 国立国際医療研究センター乳腺・腫瘍内科 </t>
  </si>
  <si>
    <t>ノバルティスファーマ株式会社</t>
  </si>
  <si>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2"/>
  </si>
  <si>
    <t>ブリストル・マイヤーズ スクイブ株式会社</t>
  </si>
  <si>
    <t>（一社）広島県病院薬剤師会専門薬剤師委員会（がん・緩和）</t>
  </si>
  <si>
    <t>北里大学病院薬剤部</t>
  </si>
  <si>
    <t>一般社団法人 日本癌治療学会</t>
  </si>
  <si>
    <t>TAIHO薬剤師スキルアップセミナー</t>
  </si>
  <si>
    <t>令和4年度　第1回神奈川がん薬物療法・専門薬剤師ワークショップ</t>
  </si>
  <si>
    <t>第58回福岡県病院薬剤師会オンコロジー研修会</t>
  </si>
  <si>
    <t>北海道医療大学　人と医を紡ぐ北海道がん医療人養成プラン　第1回臨床がん医療講座</t>
    <rPh sb="0" eb="3">
      <t>ホッカイドウ</t>
    </rPh>
    <rPh sb="3" eb="5">
      <t>イリョウ</t>
    </rPh>
    <rPh sb="5" eb="7">
      <t>ダイガク</t>
    </rPh>
    <rPh sb="8" eb="9">
      <t>ヒト</t>
    </rPh>
    <rPh sb="10" eb="11">
      <t>イ</t>
    </rPh>
    <rPh sb="12" eb="13">
      <t>ツム</t>
    </rPh>
    <rPh sb="14" eb="17">
      <t>ホッカイドウ</t>
    </rPh>
    <rPh sb="19" eb="21">
      <t>イリョウ</t>
    </rPh>
    <rPh sb="21" eb="22">
      <t>ジン</t>
    </rPh>
    <rPh sb="22" eb="24">
      <t>ヨウセイ</t>
    </rPh>
    <rPh sb="28" eb="29">
      <t>ダイ</t>
    </rPh>
    <rPh sb="30" eb="31">
      <t>カイ</t>
    </rPh>
    <rPh sb="31" eb="33">
      <t>リンショウ</t>
    </rPh>
    <rPh sb="35" eb="37">
      <t>イリョウ</t>
    </rPh>
    <rPh sb="37" eb="39">
      <t>コウザ</t>
    </rPh>
    <phoneticPr fontId="2"/>
  </si>
  <si>
    <t>令和4年度　第1回室蘭がんセミナー</t>
  </si>
  <si>
    <t>腫瘍内科セミナー</t>
  </si>
  <si>
    <t>第7回日本がんサポーティブケア学会学術集会　ワークショップ1
新型コロナウイルス感染症の蔓延下における外来がん薬物療法</t>
  </si>
  <si>
    <t>2022年度慶應義塾大学薬学部公開講座 第1回がんプロフェッショナル研修会</t>
  </si>
  <si>
    <t>第15回　オンたまの会</t>
  </si>
  <si>
    <t>第183回生涯教育研修会</t>
    <rPh sb="0" eb="1">
      <t>ダイ</t>
    </rPh>
    <rPh sb="4" eb="5">
      <t>カイ</t>
    </rPh>
    <rPh sb="5" eb="7">
      <t>ショウガイ</t>
    </rPh>
    <rPh sb="7" eb="9">
      <t>キョウイク</t>
    </rPh>
    <rPh sb="9" eb="11">
      <t>ケンシュウ</t>
    </rPh>
    <rPh sb="11" eb="12">
      <t>カイ</t>
    </rPh>
    <phoneticPr fontId="2"/>
  </si>
  <si>
    <t>南区勉強会</t>
    <rPh sb="0" eb="2">
      <t>ミナミク</t>
    </rPh>
    <rPh sb="2" eb="5">
      <t>ベンキョウカイ</t>
    </rPh>
    <phoneticPr fontId="2"/>
  </si>
  <si>
    <t>第35回東北臨床腫瘍セミナー</t>
    <rPh sb="0" eb="1">
      <t>ダイ</t>
    </rPh>
    <rPh sb="3" eb="4">
      <t>カイ</t>
    </rPh>
    <rPh sb="4" eb="6">
      <t>トウホク</t>
    </rPh>
    <rPh sb="6" eb="8">
      <t>リンショウ</t>
    </rPh>
    <rPh sb="8" eb="10">
      <t>シュヨウ</t>
    </rPh>
    <phoneticPr fontId="2"/>
  </si>
  <si>
    <t>誰でもわかる！抗がん剤の基礎　連続講座　第5回～トポイソメラーゼ阻害剤～</t>
  </si>
  <si>
    <t>第101回抗がん剤研修会</t>
    <rPh sb="0" eb="1">
      <t>ダイ</t>
    </rPh>
    <rPh sb="4" eb="5">
      <t>カイ</t>
    </rPh>
    <rPh sb="5" eb="6">
      <t>コウ</t>
    </rPh>
    <rPh sb="8" eb="9">
      <t>ザイ</t>
    </rPh>
    <rPh sb="9" eb="12">
      <t>ケンシュウカイ</t>
    </rPh>
    <phoneticPr fontId="2"/>
  </si>
  <si>
    <t>令和4年度 第1回 市立札幌病院 外来化学療法センター研修会</t>
  </si>
  <si>
    <t>南区勉強会　Basic Study ～基礎から学ぶがんセミナー</t>
    <rPh sb="0" eb="2">
      <t>ミナミク</t>
    </rPh>
    <rPh sb="2" eb="5">
      <t>ベンキョウカイ</t>
    </rPh>
    <rPh sb="19" eb="21">
      <t>キソ</t>
    </rPh>
    <rPh sb="23" eb="24">
      <t>マナ</t>
    </rPh>
    <phoneticPr fontId="2"/>
  </si>
  <si>
    <t>乳腺腫瘍内科セミナー</t>
  </si>
  <si>
    <t>広島がん診療連携Webセミナー</t>
  </si>
  <si>
    <t>令和4年度 第1回大分県病院薬剤師会オンコロジー研修会</t>
  </si>
  <si>
    <t>学術研修会</t>
    <rPh sb="0" eb="2">
      <t>ガクジュツ</t>
    </rPh>
    <rPh sb="2" eb="5">
      <t>ケンシュウカイ</t>
    </rPh>
    <phoneticPr fontId="2"/>
  </si>
  <si>
    <t>Cancer VTE management Seminar</t>
  </si>
  <si>
    <t>第6回なかつ広域「がん化学療法」学びのすすめ</t>
  </si>
  <si>
    <t>第40回地域がん治療研修会</t>
    <rPh sb="0" eb="1">
      <t>ダイ</t>
    </rPh>
    <rPh sb="3" eb="4">
      <t>カイ</t>
    </rPh>
    <rPh sb="4" eb="6">
      <t>チイキ</t>
    </rPh>
    <rPh sb="8" eb="10">
      <t>チリョウ</t>
    </rPh>
    <rPh sb="10" eb="13">
      <t>ケンシュウカイ</t>
    </rPh>
    <phoneticPr fontId="2"/>
  </si>
  <si>
    <t>第17回　広島がん薬物療法セミナー（基礎コース）</t>
  </si>
  <si>
    <t>令和4年度　第2回室蘭がんセミナー</t>
  </si>
  <si>
    <t>令和4年度　第2回神奈川がん薬物療法・専門薬剤師セミナー</t>
  </si>
  <si>
    <t>令和4年度　北里大学病院薬剤部　がん薬物療法の均てん化勉強会　第1回 がん薬物療法と抗がん剤の基礎知識（前編）</t>
  </si>
  <si>
    <t>令和4年度　北里大学病院薬剤部　がん薬物療法の均てん化勉強会　第2回 がん薬物療法と抗がん剤の基礎知識（後編）</t>
  </si>
  <si>
    <t>令和4年度　北里大学病院薬剤部　がん薬物療法の均てん化勉強会　第3回 抗がん剤調製時の注意と暴露対策</t>
  </si>
  <si>
    <t>2022 年度 慶應義塾大学薬学部 公開講座　第2回がんプロフェッショナル研修会</t>
  </si>
  <si>
    <t>令和4年度　北里大学病院薬剤部　がん薬物療法の均てん化勉強会　第4回 症状から診る抗がん剤の副作用とその対策（後編）</t>
  </si>
  <si>
    <t>令和4年度　北里大学病院薬剤部　がん薬物療法の均てん化勉強会　第5回 症状から診る抗がん剤の副作用とその対策（前編）</t>
  </si>
  <si>
    <t>令和4年度　第2回神奈川がん薬物療法・専門薬剤師ワークショップ</t>
  </si>
  <si>
    <t>日本癌治療学会第24回アップデート教育コース</t>
  </si>
  <si>
    <t>Web配信</t>
    <rPh sb="3" eb="5">
      <t>ハイシン</t>
    </rPh>
    <phoneticPr fontId="2"/>
  </si>
  <si>
    <t>集合およびWeb併用型
中津市立中津市海峡メッセ下関
9 階 海峡ホール
〒
750 0018 山口県下関市豊前田町３丁目３ １ TEL (083) 231 5600</t>
  </si>
  <si>
    <t>【集合およびWeb併用型】
なかつ情報プラザ　2F 会議室1-1,1-2 (Teamsでの配信)
大分県中津市大字下池永83-1</t>
  </si>
  <si>
    <t>【集合】
広島県薬剤師会館 2 階 ふたばホール
広島県広島市東区二葉の里3-2-1 TEL 082-262-8931</t>
    <rPh sb="1" eb="3">
      <t>シュウゴウ</t>
    </rPh>
    <phoneticPr fontId="2"/>
  </si>
  <si>
    <t>【集合およびWeb併用型】
板橋区立企業活性化センター
東京都板橋区舟渡1丁目13番10号　アイ・タワー2F
TEL:03-5914-3145</t>
  </si>
  <si>
    <t>【集合およびWeb併用型】市立札幌病院 講堂
北海道札幌市中央区北11 条西13 丁目1-1
011-726-2211</t>
  </si>
  <si>
    <t>【集合】
中津市立中津市民病院２階　多目的ホール
大分県中津市下池永173　Tel:0979(22)2480</t>
    <rPh sb="1" eb="3">
      <t>シュウゴウ</t>
    </rPh>
    <phoneticPr fontId="2"/>
  </si>
  <si>
    <t>【集合】
TKPガーデンシティPREMIUM広島駅前
広島県広島市南区大須賀町13−9 ベルヴュオフィス広島　082-569-9018</t>
  </si>
  <si>
    <t>【集合】
北里大学病院（252-0329 神奈川県相模原市南区北里1-15-1）</t>
    <rPh sb="1" eb="3">
      <t>シュウゴウ</t>
    </rPh>
    <phoneticPr fontId="2"/>
  </si>
  <si>
    <t>【集合】
慶應義塾大学 芝共立キャンパス
〒105 8512 東京都港区芝公園 1-5-30/03-5400- 2648</t>
    <rPh sb="1" eb="3">
      <t>シュウゴウ</t>
    </rPh>
    <rPh sb="5" eb="7">
      <t>ケイオウ</t>
    </rPh>
    <rPh sb="7" eb="9">
      <t>ギジュク</t>
    </rPh>
    <rPh sb="9" eb="11">
      <t>ダイガク</t>
    </rPh>
    <rPh sb="12" eb="13">
      <t>シバ</t>
    </rPh>
    <rPh sb="13" eb="15">
      <t>キョウリツ</t>
    </rPh>
    <rPh sb="31" eb="34">
      <t>トウキョウト</t>
    </rPh>
    <rPh sb="34" eb="36">
      <t>ミナトク</t>
    </rPh>
    <rPh sb="36" eb="39">
      <t>シバコウエン</t>
    </rPh>
    <phoneticPr fontId="2"/>
  </si>
  <si>
    <t>NCGM乳腺・腫瘍内科/がん総合診療センター共催</t>
  </si>
  <si>
    <t>第4回NCGM腫瘍内科セミナー</t>
  </si>
  <si>
    <t>南区勉強会　Basic Study～基礎から学ぶがんセミナー～</t>
  </si>
  <si>
    <t>広島県病院薬剤師会東支部</t>
  </si>
  <si>
    <t>広島県病院薬剤師会東支部研修会　第13回がんセミナー</t>
  </si>
  <si>
    <t>第5回NCGM腫瘍内科セミナー</t>
  </si>
  <si>
    <t>函館五稜郭病院薬剤科</t>
  </si>
  <si>
    <t>一般社団法人 埼玉県病院薬剤師会</t>
  </si>
  <si>
    <t>NCGM乳腺腫瘍内科/がん総合診療センター</t>
  </si>
  <si>
    <t>松山大学大学院医療薬学研究科　がんプロ第10回公開講座/松山大学薬学部　第25回卒後教育講座</t>
  </si>
  <si>
    <t>南区勉強会 Basic Study～基礎から学ぶがんセミナー～</t>
  </si>
  <si>
    <t>五稜郭薬薬連携WEBセミナー</t>
  </si>
  <si>
    <t>第102回 kougannzai研修会</t>
  </si>
  <si>
    <t>第6回NCGM腫瘍内科セミナー</t>
  </si>
  <si>
    <t>第59回福岡県病院薬剤師会オンコロジー研修会</t>
  </si>
  <si>
    <t>国立国際医療研究センター病院　免疫チェックポイント阻害薬チーム</t>
  </si>
  <si>
    <t>東京都がん診療連携協議会（研修部会　薬剤師小員会）</t>
  </si>
  <si>
    <t>一般社団愛媛県病院薬剤師会</t>
  </si>
  <si>
    <t>東北臨床腫瘍研究会</t>
  </si>
  <si>
    <t>福島県薬剤師がん薬物療法研究会</t>
  </si>
  <si>
    <t>公益社団法人福岡県薬剤師会</t>
  </si>
  <si>
    <t>たんぽぽの会</t>
  </si>
  <si>
    <t>NCGM乳腺腫瘍内科・がん総合診療センター</t>
  </si>
  <si>
    <t>一般社団法人　埼玉県病院薬剤師会</t>
  </si>
  <si>
    <t>NCGM乳腺・腫瘍内科/がん総合診療センター</t>
  </si>
  <si>
    <t>（一社）柏市薬剤師会</t>
  </si>
  <si>
    <t>札幌東区がん医療薬剤師研究会・札幌東徳洲会病院</t>
  </si>
  <si>
    <t>（一社）鹿児島県病院薬剤師会</t>
  </si>
  <si>
    <t>室蘭病院薬剤師会</t>
  </si>
  <si>
    <t>日本臨床腫瘍薬学会</t>
  </si>
  <si>
    <t>広島県病院薬剤師会　専門薬剤師委員会（がん・緩和）</t>
  </si>
  <si>
    <t>県南・県西がん専門認定薬剤師セミナー協議会</t>
  </si>
  <si>
    <t>一般社団法人愛媛県病院薬剤師会</t>
  </si>
  <si>
    <t>一般社団法人福岡市薬剤師会、MSD株式会社、特定非営利活動法人よりよい地域医療を応援する会</t>
  </si>
  <si>
    <t>東京都がん薬物療法協議会（研修部会　薬剤師小委員会）</t>
  </si>
  <si>
    <t>東京都がん診療連携協議会（研修部会　薬剤師小委員会）</t>
  </si>
  <si>
    <t>中外製薬株式会社　安全性本部</t>
  </si>
  <si>
    <t>がん研究会有明病院薬剤部</t>
  </si>
  <si>
    <t>一般社団法人　土浦薬剤師会</t>
  </si>
  <si>
    <t>令和4年度 第2回 市立札幌病院 外来化学療法センター研修会</t>
  </si>
  <si>
    <t>道北・道東薬剤師のためのスキルアップセミナー</t>
  </si>
  <si>
    <t>免疫関連有害事象（irAE）を見逃さないために</t>
  </si>
  <si>
    <t>第18回　広島がん薬物療法セミナー（基礎コース）</t>
  </si>
  <si>
    <t>第1回東京都がん薬物療法協議会～三団体合同薬薬連携推進研修会～</t>
  </si>
  <si>
    <t>愛媛県病院薬剤師会第 1 回認定・専門薬剤師講演会</t>
  </si>
  <si>
    <t>令和4年度 第2回大分県病院薬剤師会オンコロジー研修会</t>
  </si>
  <si>
    <t>第36回東北臨床腫瘍セミナー</t>
  </si>
  <si>
    <t>第10回福島県薬剤師緩和ケア研究会</t>
  </si>
  <si>
    <t>第１回薬剤師のための臨床腫瘍薬学セミナー</t>
  </si>
  <si>
    <t>戸塚原宿レジメンカフェ2022</t>
  </si>
  <si>
    <t>第7回NCGM腫瘍内科セミナー</t>
  </si>
  <si>
    <t>第11回(公財)広島がんセミナー先端的がん薬物療法研究会</t>
  </si>
  <si>
    <t>第2回薬剤師のための臨床腫瘍薬学セミナー</t>
  </si>
  <si>
    <t>第103回 抗がん剤研修会</t>
  </si>
  <si>
    <t>第8回NCGM腫瘍内科セミナー</t>
  </si>
  <si>
    <t>広島県病院薬剤師会東支部研修会　第14回がんセミナー</t>
  </si>
  <si>
    <t>令和４年度　第２回　北里大学病院薬剤部　がん薬物療法の均てん化勉強会　第１回　がん薬物療法と抗がん剤の基礎知識（前編）</t>
  </si>
  <si>
    <t>令和4年度　第3回神奈川がん薬物療法・専門薬剤師セミナー</t>
  </si>
  <si>
    <t>第41回がん治療研修会</t>
  </si>
  <si>
    <t>札幌東区がん医療薬剤師研究会　第7回勉強会</t>
  </si>
  <si>
    <t>令和4年度　第2回　北里大学病院薬剤部　がん薬物療法の均てん化勉強会　第2回抗がん剤調整時の注意と暴露対策</t>
  </si>
  <si>
    <t>第258回鹿児島県病院薬剤師会研修会　第44回がん薬物療法講習会</t>
  </si>
  <si>
    <t>第12回　埼玉県立がんセンター　がん薬薬連携シンポジウム</t>
  </si>
  <si>
    <t>令和4年度　第3回室蘭がんセミナー</t>
  </si>
  <si>
    <t>令和4年度　第2回　北里大学病院薬剤部　がん薬物療法均てん化勉強会　第3回がん薬物療法と抗がん剤の基礎知識（後編）</t>
  </si>
  <si>
    <t>第60回福岡県病院薬剤師会オンコロジー研修会</t>
  </si>
  <si>
    <t>令和4年度　第2回北里大学病院薬剤部　がん薬物療法の均てん化勉強会　第4回症状から診る抗がん剤の副作用とその対策（後編）</t>
  </si>
  <si>
    <t>地域連携の基盤をつくるため薬剤師のためのICIマネジメントセミナー2023</t>
  </si>
  <si>
    <t>誰でもわかる！抗がん剤の基礎　連続講座　第7回 ～分子標的治療薬（２） 低分子型～</t>
  </si>
  <si>
    <t>第9回NCGM腫瘍内科セミナー</t>
  </si>
  <si>
    <t>令和4年度　第2回　北里大学病院薬剤部　がん薬物療法の均てん化勉強会　第5回症状から診る抗がん剤の副作用とその対策（前編）</t>
  </si>
  <si>
    <t>第12回　尾張・三河泌尿器腫瘍研究会</t>
  </si>
  <si>
    <t>第13回がん専門部会講習会</t>
  </si>
  <si>
    <t>第19回広島がん薬物療法セミナー（基礎コース）</t>
  </si>
  <si>
    <t>人と医を紡ぐ北海道がん医療人養成プラン 第１２回がん薬物療法研究討論会</t>
  </si>
  <si>
    <t>第11回県南・県西がん専門認定薬剤師セミナー</t>
  </si>
  <si>
    <t>令和4年度　第3回神奈川がん薬物療法・専門薬剤師ワークショップ</t>
  </si>
  <si>
    <t>松山大学大学院医療薬学研究科　がんプロ第11回公開講座/ 松山大学薬学部　第29回卒後教育講座</t>
  </si>
  <si>
    <t>愛媛県病院薬剤師会第2回認定・専門薬剤師講演会</t>
  </si>
  <si>
    <t>令和４年度第４回室蘭がんセミナー</t>
  </si>
  <si>
    <t>Basic Study研修会～薬局薬剤師のための免疫関連有害事象（irAE）マネジメント 第7回～</t>
  </si>
  <si>
    <t>広島県病院薬剤師会東支部研修会　第15回がんセミナー</t>
  </si>
  <si>
    <t>第17回オンたまの会</t>
  </si>
  <si>
    <t>第2回東京都がん薬物療法協議会～三団体合同薬薬連携研修会～</t>
  </si>
  <si>
    <t>第10回NCGM腫瘍内科セミナー</t>
  </si>
  <si>
    <t>中央区地域連携セミナー</t>
  </si>
  <si>
    <t>薬剤師のためのirAEマネージメントセミナー</t>
  </si>
  <si>
    <t>2023年度 ABCセミナー</t>
  </si>
  <si>
    <t>第104回　抗がん剤研修会</t>
  </si>
  <si>
    <t>徳洲会薬剤部会オンコロジー委員会第9回勉強会</t>
  </si>
  <si>
    <t>2023年度 慶應義塾大学薬学部公開講座 第1回がんプロフェッショナル研修会</t>
  </si>
  <si>
    <t>【集合】
市立札幌病院 講堂（北海道札幌市中央区北11 条西13 丁目1-1 ）</t>
    <phoneticPr fontId="2"/>
  </si>
  <si>
    <t>【集合およびWeb併用型】
アートホテル旭川　2階ビズルームⅠ（北海道旭川市７条通６丁目 ）</t>
    <phoneticPr fontId="2"/>
  </si>
  <si>
    <t>【集合】
ビッグパレットふくしま（福島県郡山市南2丁目52）</t>
    <phoneticPr fontId="2"/>
  </si>
  <si>
    <t>【集合およびWeb併用型】
グランドプリンスホテル広島（広島県広島市南区元宇品町23-1）</t>
    <phoneticPr fontId="2"/>
  </si>
  <si>
    <t>【集合】
埼玉県立がんセンター講堂（埼玉県北足立郡伊奈町大字小室780）</t>
    <phoneticPr fontId="2"/>
  </si>
  <si>
    <t>【集合およびWeb併用型】
板橋区立企業活性化センター（東京都板橋区舟渡1丁目13番10号　アイ・タワー2F ）</t>
    <phoneticPr fontId="2"/>
  </si>
  <si>
    <t>【集合およびWeb併用型】
ヒルトン名古屋　桜の間（名古屋市中区栄1－3－3）</t>
    <phoneticPr fontId="2"/>
  </si>
  <si>
    <t>【集合およびWeb併用型】
TKPガーデンシティPREMIUM広島駅北口（広島県広島市東区二葉の里3丁目5番7 GRANODE広島3F）</t>
    <phoneticPr fontId="2"/>
  </si>
  <si>
    <t>【集合およびWeb併用型】
一般社団法人福岡市薬剤師会館（福岡県福岡市中央区今泉1-1-1）</t>
    <phoneticPr fontId="2"/>
  </si>
  <si>
    <t>【集合およびWeb併用型】
中津市立中津市民病院　多目的ホール（大分県中津市下池永173）</t>
    <phoneticPr fontId="2"/>
  </si>
  <si>
    <t>【集合】
ベルサール東京日本橋　RoomD・E（東京都中央区日本橋２－７－１東京日本橋タワー４階）</t>
    <phoneticPr fontId="2"/>
  </si>
  <si>
    <t>【集合】
慶應義塾大学芝共立キャンパス（東京都港区芝公園1-5-30）</t>
    <phoneticPr fontId="2"/>
  </si>
  <si>
    <t>22-059</t>
    <phoneticPr fontId="2"/>
  </si>
  <si>
    <t>22-060</t>
  </si>
  <si>
    <t>22-061</t>
  </si>
  <si>
    <t>22-062</t>
  </si>
  <si>
    <t>22-063</t>
  </si>
  <si>
    <t>22-064</t>
  </si>
  <si>
    <t>22-065</t>
  </si>
  <si>
    <t>22-066</t>
  </si>
  <si>
    <t>22-067</t>
  </si>
  <si>
    <t>22-068</t>
  </si>
  <si>
    <t>22-069</t>
  </si>
  <si>
    <t>22-070</t>
  </si>
  <si>
    <t>22-071</t>
  </si>
  <si>
    <t>22-072</t>
  </si>
  <si>
    <t>22-073</t>
  </si>
  <si>
    <t>22-074</t>
  </si>
  <si>
    <t>22-075</t>
  </si>
  <si>
    <t>22-076</t>
  </si>
  <si>
    <t>22-077</t>
  </si>
  <si>
    <t>22-078</t>
  </si>
  <si>
    <t>22-079</t>
  </si>
  <si>
    <t>22-080</t>
  </si>
  <si>
    <t>22-081</t>
  </si>
  <si>
    <t>22-082</t>
  </si>
  <si>
    <t>22-083</t>
  </si>
  <si>
    <t>22-084</t>
  </si>
  <si>
    <t>22-085</t>
  </si>
  <si>
    <t>22-086</t>
  </si>
  <si>
    <t>22-087</t>
  </si>
  <si>
    <t>22-088</t>
  </si>
  <si>
    <t>22-089</t>
  </si>
  <si>
    <t>22-090</t>
  </si>
  <si>
    <t>22-091</t>
  </si>
  <si>
    <t>22-092</t>
  </si>
  <si>
    <t>22-093</t>
  </si>
  <si>
    <t>22-094</t>
  </si>
  <si>
    <t>22-095</t>
  </si>
  <si>
    <t>22-096</t>
  </si>
  <si>
    <t>22-097</t>
  </si>
  <si>
    <t>22-098</t>
  </si>
  <si>
    <t>22-099</t>
  </si>
  <si>
    <t>22-100</t>
  </si>
  <si>
    <t>22-101</t>
  </si>
  <si>
    <t>22-102</t>
  </si>
  <si>
    <t>22-103</t>
  </si>
  <si>
    <t>22-104</t>
  </si>
  <si>
    <t>22-105</t>
  </si>
  <si>
    <t>22-106</t>
  </si>
  <si>
    <t>22-107</t>
  </si>
  <si>
    <t>22-108</t>
  </si>
  <si>
    <t>22-109</t>
  </si>
  <si>
    <t>22-110</t>
  </si>
  <si>
    <t>22-111</t>
  </si>
  <si>
    <t>22-112</t>
  </si>
  <si>
    <t>22-113</t>
  </si>
  <si>
    <t>22-114</t>
  </si>
  <si>
    <t>22-115</t>
  </si>
  <si>
    <t>22-116</t>
  </si>
  <si>
    <t>22-117</t>
  </si>
  <si>
    <t>22-118</t>
  </si>
  <si>
    <t>22-119</t>
  </si>
  <si>
    <t>22-120</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</si>
  <si>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</si>
  <si>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</si>
  <si>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</si>
  <si>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</si>
  <si>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</si>
  <si>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</si>
  <si>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</si>
  <si>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</si>
  <si>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</si>
  <si>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</si>
  <si>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</si>
  <si>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</si>
  <si>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</si>
  <si>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</si>
  <si>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</si>
  <si>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</si>
  <si>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</si>
  <si>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</si>
  <si>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</si>
  <si>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</si>
  <si>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</si>
  <si>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</si>
  <si>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23-023</t>
  </si>
  <si>
    <t>23-024</t>
  </si>
  <si>
    <t>23-025</t>
  </si>
  <si>
    <t>23-026</t>
  </si>
  <si>
    <t>23-027</t>
  </si>
  <si>
    <t>23-028</t>
  </si>
  <si>
    <t>23-029</t>
  </si>
  <si>
    <t>23-030</t>
  </si>
  <si>
    <t>23-031</t>
  </si>
  <si>
    <t>23-032</t>
  </si>
  <si>
    <t>23-033</t>
  </si>
  <si>
    <t>23-034</t>
  </si>
  <si>
    <t>23-035</t>
  </si>
  <si>
    <t>23-036</t>
  </si>
  <si>
    <t>23-037</t>
  </si>
  <si>
    <t>23-038</t>
  </si>
  <si>
    <t>23-039</t>
  </si>
  <si>
    <t>23-040</t>
  </si>
  <si>
    <t>23-041</t>
  </si>
  <si>
    <t>23-042</t>
  </si>
  <si>
    <t>23-043</t>
  </si>
  <si>
    <t>23-044</t>
  </si>
  <si>
    <t>23-045</t>
  </si>
  <si>
    <t xml:space="preserve">Best of ASCO </t>
    <phoneticPr fontId="2"/>
  </si>
  <si>
    <t>2023/7（調整中）</t>
    <rPh sb="7" eb="10">
      <t>チョウセイチュウ</t>
    </rPh>
    <phoneticPr fontId="2"/>
  </si>
  <si>
    <t>【山形】</t>
    <rPh sb="1" eb="3">
      <t>ヤマガタ</t>
    </rPh>
    <phoneticPr fontId="2"/>
  </si>
  <si>
    <t>2023/7/22-23</t>
    <phoneticPr fontId="2"/>
  </si>
  <si>
    <t>集合</t>
    <rPh sb="0" eb="2">
      <t>シュウゴウ</t>
    </rPh>
    <phoneticPr fontId="2"/>
  </si>
  <si>
    <t>2023/6/24-25</t>
    <phoneticPr fontId="2"/>
  </si>
  <si>
    <t>2日間</t>
    <rPh sb="1" eb="3">
      <t>ニチカン</t>
    </rPh>
    <phoneticPr fontId="2"/>
  </si>
  <si>
    <t>【京都】</t>
    <rPh sb="1" eb="3">
      <t>キョウト</t>
    </rPh>
    <phoneticPr fontId="2"/>
  </si>
  <si>
    <t>集合</t>
    <rPh sb="0" eb="2">
      <t>シュウゴウ</t>
    </rPh>
    <phoneticPr fontId="2"/>
  </si>
  <si>
    <t xml:space="preserve">日本アプライド・セラピューティクス学会 学術大会 </t>
    <phoneticPr fontId="2"/>
  </si>
  <si>
    <t>2023/6/21-23</t>
    <phoneticPr fontId="2"/>
  </si>
  <si>
    <t>３日間</t>
    <rPh sb="1" eb="2">
      <t>ニチ</t>
    </rPh>
    <rPh sb="2" eb="3">
      <t>カン</t>
    </rPh>
    <phoneticPr fontId="2"/>
  </si>
  <si>
    <t>【佐賀】</t>
    <rPh sb="1" eb="3">
      <t>サガ</t>
    </rPh>
    <phoneticPr fontId="2"/>
  </si>
  <si>
    <t>1日間</t>
    <rPh sb="1" eb="3">
      <t>ニチカン</t>
    </rPh>
    <phoneticPr fontId="2"/>
  </si>
  <si>
    <t>【愛知】</t>
    <rPh sb="1" eb="3">
      <t>アイチ</t>
    </rPh>
    <phoneticPr fontId="2"/>
  </si>
  <si>
    <t>集合</t>
    <rPh sb="0" eb="2">
      <t>シュウゴウ</t>
    </rPh>
    <phoneticPr fontId="2"/>
  </si>
  <si>
    <t>2023/2/23-25</t>
    <phoneticPr fontId="2"/>
  </si>
  <si>
    <t>３日間</t>
    <rPh sb="1" eb="2">
      <t>ニチ</t>
    </rPh>
    <rPh sb="2" eb="3">
      <t>カン</t>
    </rPh>
    <phoneticPr fontId="2"/>
  </si>
  <si>
    <t>【札幌】</t>
    <rPh sb="1" eb="3">
      <t>サッポロ</t>
    </rPh>
    <phoneticPr fontId="2"/>
  </si>
  <si>
    <t>2022/9/23-25</t>
    <phoneticPr fontId="2"/>
  </si>
  <si>
    <t>３日間</t>
    <rPh sb="1" eb="3">
      <t>ニチカン</t>
    </rPh>
    <phoneticPr fontId="2"/>
  </si>
  <si>
    <t>【群馬】</t>
    <rPh sb="1" eb="3">
      <t>グンマ</t>
    </rPh>
    <phoneticPr fontId="2"/>
  </si>
  <si>
    <t>2023/6/30-7/1</t>
    <phoneticPr fontId="2"/>
  </si>
  <si>
    <t>【神戸】</t>
    <rPh sb="1" eb="3">
      <t>コウベ</t>
    </rPh>
    <phoneticPr fontId="2"/>
  </si>
  <si>
    <t>2023/5/26-28</t>
    <phoneticPr fontId="2"/>
  </si>
  <si>
    <t>2022/10/11-11/14</t>
    <phoneticPr fontId="2"/>
  </si>
  <si>
    <t>不明</t>
    <rPh sb="0" eb="2">
      <t>フメイ</t>
    </rPh>
    <phoneticPr fontId="2"/>
  </si>
  <si>
    <t>2022/9/29-10/1</t>
    <phoneticPr fontId="2"/>
  </si>
  <si>
    <t>2022/10/20-22</t>
    <phoneticPr fontId="2"/>
  </si>
  <si>
    <t>集合/LIVE</t>
    <rPh sb="0" eb="2">
      <t>シュウゴウ</t>
    </rPh>
    <phoneticPr fontId="2"/>
  </si>
  <si>
    <t>2022/11/7-12/16</t>
    <phoneticPr fontId="2"/>
  </si>
  <si>
    <t>2022/10/14-16</t>
    <phoneticPr fontId="2"/>
  </si>
  <si>
    <t>2022/10/24-11/30</t>
    <phoneticPr fontId="2"/>
  </si>
  <si>
    <t>【福岡】</t>
    <rPh sb="1" eb="3">
      <t>フクオカ</t>
    </rPh>
    <phoneticPr fontId="2"/>
  </si>
  <si>
    <t>２日間</t>
    <rPh sb="1" eb="3">
      <t>ニチカン</t>
    </rPh>
    <phoneticPr fontId="2"/>
  </si>
  <si>
    <t>2022/9/17-18</t>
    <phoneticPr fontId="2"/>
  </si>
  <si>
    <t>２日間</t>
    <rPh sb="1" eb="2">
      <t>ニチ</t>
    </rPh>
    <rPh sb="2" eb="3">
      <t>カン</t>
    </rPh>
    <phoneticPr fontId="2"/>
  </si>
  <si>
    <t>2022/11/4-5</t>
    <phoneticPr fontId="2"/>
  </si>
  <si>
    <t>2022/10/27-29</t>
    <phoneticPr fontId="2"/>
  </si>
  <si>
    <t>2023/6/29-7/1</t>
    <phoneticPr fontId="2"/>
  </si>
  <si>
    <t>2022/12/1-3</t>
    <phoneticPr fontId="2"/>
  </si>
  <si>
    <t>2022/12/14-</t>
    <phoneticPr fontId="2"/>
  </si>
  <si>
    <t>2023/4/20-23</t>
    <phoneticPr fontId="2"/>
  </si>
  <si>
    <t>2023/5/20-21</t>
    <phoneticPr fontId="2"/>
  </si>
  <si>
    <t>2023/6/10-11</t>
    <phoneticPr fontId="2"/>
  </si>
  <si>
    <t>2023/8/26-27</t>
    <phoneticPr fontId="2"/>
  </si>
  <si>
    <t>2023/2/4-5</t>
    <phoneticPr fontId="2"/>
  </si>
  <si>
    <t>2023/2/6-28</t>
    <phoneticPr fontId="2"/>
  </si>
  <si>
    <t>2022/9/18-19</t>
    <phoneticPr fontId="2"/>
  </si>
  <si>
    <t>2022/7/14-16</t>
    <phoneticPr fontId="2"/>
  </si>
  <si>
    <t>2022/7/14-31</t>
    <phoneticPr fontId="2"/>
  </si>
  <si>
    <t>2023/3/25-28</t>
    <phoneticPr fontId="2"/>
  </si>
  <si>
    <t>【札幌】</t>
    <rPh sb="0" eb="3">
      <t>{サッポロ</t>
    </rPh>
    <phoneticPr fontId="2"/>
  </si>
  <si>
    <t>2022/11/5/-6</t>
    <phoneticPr fontId="2"/>
  </si>
  <si>
    <t>【岡山】</t>
    <rPh sb="1" eb="3">
      <t>オカヤマ</t>
    </rPh>
    <phoneticPr fontId="2"/>
  </si>
  <si>
    <t>講演セッション2022/11/21-12/5一般演題（ポスター）2022/11/5-12/5</t>
    <rPh sb="0" eb="2">
      <t>コウエン</t>
    </rPh>
    <rPh sb="22" eb="24">
      <t>イッパン</t>
    </rPh>
    <rPh sb="24" eb="26">
      <t>エンダイ</t>
    </rPh>
    <phoneticPr fontId="2"/>
  </si>
  <si>
    <t>2022/10/9-10</t>
    <phoneticPr fontId="2"/>
  </si>
  <si>
    <t>【仙台】</t>
    <rPh sb="1" eb="3">
      <t>センダイ</t>
    </rPh>
    <phoneticPr fontId="2"/>
  </si>
  <si>
    <t>2023/3/16-18</t>
    <phoneticPr fontId="2"/>
  </si>
  <si>
    <t>2023/4/3-28</t>
    <phoneticPr fontId="2"/>
  </si>
  <si>
    <t>2022/11/30-12/3</t>
    <phoneticPr fontId="2"/>
  </si>
  <si>
    <t>４日間</t>
    <rPh sb="1" eb="2">
      <t>ニチ</t>
    </rPh>
    <rPh sb="2" eb="3">
      <t>カン</t>
    </rPh>
    <phoneticPr fontId="2"/>
  </si>
  <si>
    <t>【横浜】</t>
    <rPh sb="1" eb="3">
      <t>ヨコハマ</t>
    </rPh>
    <phoneticPr fontId="2"/>
  </si>
  <si>
    <t>2022/11/1-12/23</t>
    <phoneticPr fontId="2"/>
  </si>
  <si>
    <t>2022/11/1-12/23【オンデマンド】</t>
    <phoneticPr fontId="2"/>
  </si>
  <si>
    <t>－</t>
    <phoneticPr fontId="2"/>
  </si>
  <si>
    <t>令和5年度がん専門薬剤師集中教育講座??</t>
    <rPh sb="0" eb="2">
      <t>レイワ</t>
    </rPh>
    <phoneticPr fontId="2"/>
  </si>
  <si>
    <t>【１日間】</t>
    <rPh sb="2" eb="4">
      <t>ニチカン</t>
    </rPh>
    <phoneticPr fontId="2"/>
  </si>
  <si>
    <t>2022/6/1-11/30</t>
    <phoneticPr fontId="2"/>
  </si>
  <si>
    <t>【1日間】</t>
    <phoneticPr fontId="2"/>
  </si>
  <si>
    <t>【神戸】</t>
    <rPh sb="0" eb="3">
      <t>{コウベ</t>
    </rPh>
    <phoneticPr fontId="2"/>
  </si>
  <si>
    <t>2023/1/10-12/28</t>
    <phoneticPr fontId="2"/>
  </si>
  <si>
    <t>2023/1/10-12/28【e-learning】</t>
    <phoneticPr fontId="2"/>
  </si>
  <si>
    <t>【静岡】</t>
    <rPh sb="1" eb="3">
      <t>シズオカ</t>
    </rPh>
    <phoneticPr fontId="2"/>
  </si>
  <si>
    <t>【北海道】</t>
    <rPh sb="1" eb="4">
      <t>ホッカイドウ</t>
    </rPh>
    <phoneticPr fontId="2"/>
  </si>
  <si>
    <t>【高知】</t>
    <rPh sb="1" eb="3">
      <t>コウチ</t>
    </rPh>
    <phoneticPr fontId="2"/>
  </si>
  <si>
    <t>【兵庫】</t>
    <rPh sb="1" eb="3">
      <t>ヒョウゴ</t>
    </rPh>
    <phoneticPr fontId="2"/>
  </si>
  <si>
    <t>【鹿児島】</t>
    <rPh sb="1" eb="4">
      <t>カゴシマ</t>
    </rPh>
    <phoneticPr fontId="2"/>
  </si>
  <si>
    <t>【鳥取】</t>
    <rPh sb="1" eb="3">
      <t>トットリ</t>
    </rPh>
    <phoneticPr fontId="2"/>
  </si>
  <si>
    <t>【青森】</t>
    <rPh sb="1" eb="3">
      <t>アオモリ</t>
    </rPh>
    <phoneticPr fontId="2"/>
  </si>
  <si>
    <t>1日間</t>
    <rPh sb="1" eb="3">
      <t>ニチカン</t>
    </rPh>
    <phoneticPr fontId="2"/>
  </si>
  <si>
    <t>集合</t>
    <rPh sb="0" eb="2">
      <t>シュウゴウ</t>
    </rPh>
    <phoneticPr fontId="2"/>
  </si>
  <si>
    <t>LIVE</t>
    <phoneticPr fontId="2"/>
  </si>
  <si>
    <t>4_東海</t>
    <phoneticPr fontId="2"/>
  </si>
  <si>
    <t>日本薬学会第143年会【札幌】【集合/LIVE】</t>
    <rPh sb="12" eb="14">
      <t>サッポロ</t>
    </rPh>
    <rPh sb="16" eb="18">
      <t>シュウゴウ</t>
    </rPh>
    <phoneticPr fontId="2"/>
  </si>
  <si>
    <t>第16回 日本薬局学会 学術総会【岡山】【集合/LIVE/オンデマンド】</t>
    <rPh sb="17" eb="19">
      <t>オカヤマ</t>
    </rPh>
    <rPh sb="21" eb="23">
      <t>シュウゴウ</t>
    </rPh>
    <phoneticPr fontId="2"/>
  </si>
  <si>
    <t>第55回日本薬剤師会学術大会【仙台】【集合/LIVE】</t>
    <rPh sb="15" eb="17">
      <t>センダイ</t>
    </rPh>
    <rPh sb="19" eb="21">
      <t>シュウゴウ</t>
    </rPh>
    <phoneticPr fontId="2"/>
  </si>
  <si>
    <t>第20回日本臨床腫瘍学会学術集会【福岡】【集合/LIVE/オンデマンド】</t>
    <rPh sb="17" eb="19">
      <t>フクオカ</t>
    </rPh>
    <rPh sb="21" eb="23">
      <t>シュウゴウ</t>
    </rPh>
    <phoneticPr fontId="2"/>
  </si>
  <si>
    <t>第43回日本臨床薬理学会学術総会【横浜】【集合】</t>
    <rPh sb="17" eb="19">
      <t>ヨコハマ</t>
    </rPh>
    <rPh sb="21" eb="23">
      <t>シュウゴウ</t>
    </rPh>
    <phoneticPr fontId="2"/>
  </si>
  <si>
    <t>第48回日本骨髄腫学会学術集会【東京】【集合/LIVE】</t>
    <rPh sb="4" eb="6">
      <t>ニホン</t>
    </rPh>
    <rPh sb="6" eb="8">
      <t>コツズイ</t>
    </rPh>
    <rPh sb="8" eb="9">
      <t>シュ</t>
    </rPh>
    <rPh sb="9" eb="11">
      <t>ガッカイ</t>
    </rPh>
    <rPh sb="11" eb="15">
      <t>ガクジュツシュウカイ</t>
    </rPh>
    <rPh sb="16" eb="18">
      <t>トウキョウ</t>
    </rPh>
    <rPh sb="20" eb="22">
      <t>シュウゴウ</t>
    </rPh>
    <phoneticPr fontId="2"/>
  </si>
  <si>
    <t>2023/2/25-2/26</t>
    <phoneticPr fontId="2"/>
  </si>
  <si>
    <t>【埼玉】</t>
    <rPh sb="1" eb="3">
      <t>サイタマ</t>
    </rPh>
    <phoneticPr fontId="2"/>
  </si>
  <si>
    <t>2日間</t>
    <rPh sb="1" eb="3">
      <t>ニチカン</t>
    </rPh>
    <phoneticPr fontId="2"/>
  </si>
  <si>
    <t>集合/オンデマンド</t>
    <rPh sb="0" eb="2">
      <t>シュウゴウ</t>
    </rPh>
    <phoneticPr fontId="2"/>
  </si>
  <si>
    <t>2023/3/10-3/20</t>
    <phoneticPr fontId="2"/>
  </si>
  <si>
    <t>医療薬学フォーラム2023【山形】【集合】</t>
    <rPh sb="14" eb="16">
      <t>ヤマガタ</t>
    </rPh>
    <rPh sb="18" eb="20">
      <t>シュウゴウ</t>
    </rPh>
    <phoneticPr fontId="2"/>
  </si>
  <si>
    <t>第39回日本TDM学会・学術大会【京都】【集合】</t>
    <rPh sb="17" eb="19">
      <t>キョウト</t>
    </rPh>
    <rPh sb="21" eb="23">
      <t>シュウゴウ</t>
    </rPh>
    <phoneticPr fontId="2"/>
  </si>
  <si>
    <t>第27回日本がん分子標的治療学会学術集会【佐賀】【集合】</t>
    <rPh sb="21" eb="23">
      <t>サガ</t>
    </rPh>
    <rPh sb="25" eb="27">
      <t>シュウゴウ</t>
    </rPh>
    <phoneticPr fontId="2"/>
  </si>
  <si>
    <t>第15回JSOPP(日本がん薬剤学会)学術大会【愛知】【集合】</t>
    <rPh sb="24" eb="26">
      <t>アイチ</t>
    </rPh>
    <rPh sb="28" eb="30">
      <t>シュウゴウ</t>
    </rPh>
    <phoneticPr fontId="2"/>
  </si>
  <si>
    <t>第95回日本胃癌学会総会【札幌】【集合】</t>
    <rPh sb="13" eb="15">
      <t>サッポロ</t>
    </rPh>
    <rPh sb="17" eb="19">
      <t>シュウゴウ</t>
    </rPh>
    <phoneticPr fontId="2"/>
  </si>
  <si>
    <t>第32回日本医療薬学会年会【群馬】【集合】</t>
    <rPh sb="14" eb="16">
      <t>グンマ</t>
    </rPh>
    <rPh sb="18" eb="20">
      <t>シュウゴウ</t>
    </rPh>
    <phoneticPr fontId="2"/>
  </si>
  <si>
    <t>第28回日本緩和医療学会学術大会【神戸】【集合】</t>
    <rPh sb="17" eb="19">
      <t>コウベ</t>
    </rPh>
    <rPh sb="21" eb="23">
      <t>シュウゴウ</t>
    </rPh>
    <phoneticPr fontId="2"/>
  </si>
  <si>
    <t>第16回日本緩和医療薬学会年会【神戸】【集合】</t>
    <rPh sb="16" eb="18">
      <t>コウベ</t>
    </rPh>
    <rPh sb="20" eb="22">
      <t>シュウゴウ</t>
    </rPh>
    <phoneticPr fontId="2"/>
  </si>
  <si>
    <t>第81回 日本癌学会学術総会【横浜】【集合/LIVE/オンデマンド】</t>
    <rPh sb="15" eb="17">
      <t>ヨコハマ</t>
    </rPh>
    <rPh sb="19" eb="21">
      <t>シュウゴウ</t>
    </rPh>
    <phoneticPr fontId="2"/>
  </si>
  <si>
    <t>第60回日本癌治療学会学術集会【神戸】【集合/LIVE/オンデマンド】</t>
    <rPh sb="16" eb="18">
      <t>コウベ</t>
    </rPh>
    <rPh sb="20" eb="22">
      <t>シュウゴウ</t>
    </rPh>
    <phoneticPr fontId="2"/>
  </si>
  <si>
    <t>第84回日本血液学会学術集会【福岡】【集合/LIVE/オンデマンド】</t>
    <rPh sb="15" eb="17">
      <t>フクオカ</t>
    </rPh>
    <rPh sb="19" eb="21">
      <t>シュウゴウ</t>
    </rPh>
    <phoneticPr fontId="2"/>
  </si>
  <si>
    <t>第5回日本腫瘍循環器学会学術集会【LIVE/オンデマンド】</t>
    <phoneticPr fontId="2"/>
  </si>
  <si>
    <t>第49回日本小児臨床薬理学会学術集会【東京】【集合/LIVE】</t>
    <rPh sb="19" eb="21">
      <t>トウキョウ</t>
    </rPh>
    <rPh sb="23" eb="25">
      <t>シュウゴウ</t>
    </rPh>
    <phoneticPr fontId="2"/>
  </si>
  <si>
    <t>2022/11/14-12/16</t>
    <phoneticPr fontId="2"/>
  </si>
  <si>
    <t>第30回日本消化器関連学会週間【福岡】【集合/LIVE/オンデマンド/教育講演e-learning】</t>
    <rPh sb="16" eb="18">
      <t>フクオカ</t>
    </rPh>
    <rPh sb="20" eb="22">
      <t>シュウゴウ</t>
    </rPh>
    <phoneticPr fontId="2"/>
  </si>
  <si>
    <t>第31回 日本乳癌学会学術総会【横浜】【集合】</t>
    <rPh sb="16" eb="18">
      <t>ヨコハマ</t>
    </rPh>
    <rPh sb="20" eb="22">
      <t>シュウゴウ</t>
    </rPh>
    <phoneticPr fontId="2"/>
  </si>
  <si>
    <t>第63回日本肺癌学会学術集会【福岡】【集合/LIVE/オンデマンド】</t>
    <rPh sb="15" eb="17">
      <t>フクオカ</t>
    </rPh>
    <rPh sb="19" eb="21">
      <t>シュウゴウ</t>
    </rPh>
    <phoneticPr fontId="2"/>
  </si>
  <si>
    <t>第110回日本泌尿器科学会総会【神戸】【集合】</t>
    <rPh sb="16" eb="18">
      <t>コウベ</t>
    </rPh>
    <rPh sb="20" eb="22">
      <t>シュウゴウ</t>
    </rPh>
    <phoneticPr fontId="2"/>
  </si>
  <si>
    <t>第70回北海道薬学大会【集合】</t>
    <rPh sb="12" eb="14">
      <t>シュウゴウ</t>
    </rPh>
    <phoneticPr fontId="2"/>
  </si>
  <si>
    <t>日本病院薬剤師会東北ブロック第12回学術大会【福島】</t>
    <rPh sb="23" eb="25">
      <t>フクシマ</t>
    </rPh>
    <phoneticPr fontId="2"/>
  </si>
  <si>
    <t>日本病院薬剤師会関東ブロック第53回学術大会【新潟】【集合】</t>
    <rPh sb="23" eb="25">
      <t>ニイガタ</t>
    </rPh>
    <rPh sb="27" eb="29">
      <t>シュウゴウ</t>
    </rPh>
    <phoneticPr fontId="2"/>
  </si>
  <si>
    <t>日本病院薬剤師会東海ブロック・日本薬学会東海支部合同学術大会2022【静岡】</t>
    <rPh sb="35" eb="37">
      <t>シズオカ</t>
    </rPh>
    <phoneticPr fontId="2"/>
  </si>
  <si>
    <t>第３2回日本病院薬剤師会 北陸ブロック学術大会【富山】</t>
    <rPh sb="0" eb="1">
      <t>ダイ</t>
    </rPh>
    <rPh sb="3" eb="4">
      <t>カイ</t>
    </rPh>
    <rPh sb="24" eb="26">
      <t>トヤマ</t>
    </rPh>
    <phoneticPr fontId="2"/>
  </si>
  <si>
    <t>第44回日本病院薬剤師会近畿学術大会【LIVE/オンデマンド】</t>
    <phoneticPr fontId="2"/>
  </si>
  <si>
    <t>第81回九州山口薬学大会【熊本】</t>
    <rPh sb="13" eb="15">
      <t>クマモト</t>
    </rPh>
    <phoneticPr fontId="2"/>
  </si>
  <si>
    <t>第64回日本婦人科腫瘍学会学術講演会【福岡】【集合/LIVE/オンデマンド】</t>
    <rPh sb="19" eb="21">
      <t>フクオカ</t>
    </rPh>
    <rPh sb="23" eb="25">
      <t>シュウゴウ</t>
    </rPh>
    <phoneticPr fontId="2"/>
  </si>
  <si>
    <t>がん疼痛緩和のための医療用麻薬適正使用推進講習会～症例から適正使用を学ぶ～【東京】【LIVE】</t>
    <rPh sb="38" eb="40">
      <t>トウキョウ</t>
    </rPh>
    <phoneticPr fontId="2"/>
  </si>
  <si>
    <t>がん疼痛緩和のための医療用麻薬適正使用推進講習会～症例から適正使用を学ぶ～【静岡】【LIVE】</t>
    <rPh sb="38" eb="40">
      <t>シズオカ</t>
    </rPh>
    <phoneticPr fontId="2"/>
  </si>
  <si>
    <t>がん疼痛緩和のための医療用麻薬適正使用推進講習会～症例から適正使用を学ぶ～【高知】【LIVE】</t>
    <rPh sb="38" eb="40">
      <t>コウチ</t>
    </rPh>
    <phoneticPr fontId="2"/>
  </si>
  <si>
    <t>がん疼痛緩和のための医療用麻薬適正使用推進講習会～症例から適正使用を学ぶ～【兵庫】【LIVE】</t>
    <rPh sb="38" eb="40">
      <t>ヒョウゴ</t>
    </rPh>
    <phoneticPr fontId="2"/>
  </si>
  <si>
    <t>がん疼痛緩和のための医療用麻薬適正使用推進講習会～症例から適正使用を学ぶ～【鹿児島】【LIVE】</t>
    <rPh sb="38" eb="41">
      <t>カゴシマ</t>
    </rPh>
    <phoneticPr fontId="2"/>
  </si>
  <si>
    <t>がん疼痛緩和のための医療用麻薬適正使用推進講習会～症例から適正使用を学ぶ～【鳥取】【LIVE】</t>
    <rPh sb="38" eb="40">
      <t>トットリ</t>
    </rPh>
    <phoneticPr fontId="2"/>
  </si>
  <si>
    <t>がん疼痛緩和のための医療用麻薬適正使用推進講習会～症例から適正使用を学ぶ～【青森】【LIVE】</t>
    <rPh sb="38" eb="40">
      <t>アオモリ</t>
    </rPh>
    <phoneticPr fontId="2"/>
  </si>
  <si>
    <t>2022（オンデマンド）</t>
    <phoneticPr fontId="2"/>
  </si>
  <si>
    <t>がん研究会有明病院</t>
  </si>
  <si>
    <t>令和5年度 第1回Tsuchiura Oncology Club</t>
  </si>
  <si>
    <t>令和5年度第1回神奈川がん薬物療法・専門薬剤師セミナー</t>
  </si>
  <si>
    <t>令和５年度　第２回神奈川がん薬物療法・専門薬剤師セミナー</t>
  </si>
  <si>
    <t>令和５年度　第３回神奈川がん薬物療法・専門薬剤師セミナー</t>
  </si>
  <si>
    <t>令和５年度　第１回神奈川がん薬物療法・専門薬剤師ワークショップ</t>
  </si>
  <si>
    <t>令和５年度　第２回神奈川がん薬物療法・専門薬剤師ワークショップ</t>
  </si>
  <si>
    <t>令和５年度　第3回神奈川がん薬物療法・専門薬剤師ワークショップ</t>
  </si>
  <si>
    <t>第2回ABCセミナー</t>
  </si>
  <si>
    <t>第18回オンたまの会</t>
  </si>
  <si>
    <t>R5年度　第2回　Tsuchiura Oncology Club</t>
  </si>
  <si>
    <t>第一回NCGM腫瘍内科セミナー</t>
  </si>
  <si>
    <t>日本病院薬剤師会東北ブロック第１２回学術大会　楽しく学べる！irAEカンファレンス ～皮膚障害・内分泌障害～</t>
  </si>
  <si>
    <t>公益社団法人　神奈川県病院薬剤師会</t>
  </si>
  <si>
    <t>公益社団法人　神奈川県病院薬剤師会　</t>
  </si>
  <si>
    <t>一般社団法人土浦薬剤師会、総合病院土浦協同病院、日本調剤土浦店、南山堂薬局おおつ野店</t>
  </si>
  <si>
    <t>乳腺・腫瘍内科/がん総合診療センター共催</t>
  </si>
  <si>
    <t>東北病院薬剤師会</t>
  </si>
  <si>
    <t xml:space="preserve"> 一般社団法人　日本骨髄腫学会</t>
  </si>
  <si>
    <t xml:space="preserve">集合およびWeb併用型
【集合】なかつ情報プラザ第3会議室 </t>
    <rPh sb="13" eb="15">
      <t>シュウゴウ</t>
    </rPh>
    <phoneticPr fontId="2"/>
  </si>
  <si>
    <t>【集合】ホテルハマツ２階　チェルシー・メイフェア</t>
    <phoneticPr fontId="2"/>
  </si>
  <si>
    <t>集合およびWeb併用型
【集合】浜松町コンベンションホール &amp; Hybridスタジオ</t>
    <rPh sb="13" eb="15">
      <t>シュウゴウ</t>
    </rPh>
    <phoneticPr fontId="2"/>
  </si>
  <si>
    <t>第11回Tsuchiura Oncology Club</t>
    <phoneticPr fontId="2"/>
  </si>
  <si>
    <t>愛媛県病院薬剤師会第2回認定・専門薬剤師講演会</t>
    <phoneticPr fontId="2"/>
  </si>
  <si>
    <t>つむぎ研修会</t>
    <phoneticPr fontId="2"/>
  </si>
  <si>
    <t>23Y0101</t>
    <phoneticPr fontId="2"/>
  </si>
  <si>
    <t>22Y0202</t>
    <phoneticPr fontId="2"/>
  </si>
  <si>
    <t>22Y0301</t>
    <phoneticPr fontId="2"/>
  </si>
  <si>
    <t>23Y0401</t>
    <phoneticPr fontId="2"/>
  </si>
  <si>
    <t>23Y0502</t>
    <phoneticPr fontId="2"/>
  </si>
  <si>
    <t>日本緩和医療学会第33回教育セミナー（2023年度）【WEB】</t>
    <phoneticPr fontId="2"/>
  </si>
  <si>
    <t>23Y0601</t>
    <phoneticPr fontId="2"/>
  </si>
  <si>
    <t>日本緩和医療薬学会第26回教育セミナー【オンデマンド】</t>
    <phoneticPr fontId="2"/>
  </si>
  <si>
    <t>第24回日本癌治療学会アップデート教育コース【WEB】</t>
    <phoneticPr fontId="2"/>
  </si>
  <si>
    <t>23Y0701</t>
    <phoneticPr fontId="2"/>
  </si>
  <si>
    <t>22Y0702</t>
    <phoneticPr fontId="2"/>
  </si>
  <si>
    <t>22Y0801</t>
    <phoneticPr fontId="2"/>
  </si>
  <si>
    <t>23Y0901</t>
    <phoneticPr fontId="2"/>
  </si>
  <si>
    <t>23Y0902</t>
    <phoneticPr fontId="2"/>
  </si>
  <si>
    <t>23Y1101</t>
    <phoneticPr fontId="2"/>
  </si>
  <si>
    <t>第25回日本癌治療学会アップデート教育コース【WEB】</t>
    <phoneticPr fontId="2"/>
  </si>
  <si>
    <t>第28回日本癌治療学会教育セミナー【神戸】【集合/LIVE】</t>
    <rPh sb="18" eb="20">
      <t>コウベ</t>
    </rPh>
    <rPh sb="22" eb="24">
      <t>シュウゴウ</t>
    </rPh>
    <phoneticPr fontId="2"/>
  </si>
  <si>
    <t>2023年度教育セミナーAセッション【e-learning】</t>
    <rPh sb="4" eb="6">
      <t>ネンド</t>
    </rPh>
    <rPh sb="6" eb="8">
      <t>キョウイク</t>
    </rPh>
    <phoneticPr fontId="2"/>
  </si>
  <si>
    <t>2023年度教育セミナーBセッション【e-learning】</t>
    <rPh sb="4" eb="6">
      <t>ネンド</t>
    </rPh>
    <rPh sb="6" eb="8">
      <t>キョウイク</t>
    </rPh>
    <phoneticPr fontId="2"/>
  </si>
  <si>
    <t>第23回臨床腫瘍夏期セミナー【WEB】</t>
    <phoneticPr fontId="2"/>
  </si>
  <si>
    <t>2023/7/6-7</t>
    <phoneticPr fontId="2"/>
  </si>
  <si>
    <t>22Y1203</t>
  </si>
  <si>
    <t>22Y1204</t>
  </si>
  <si>
    <t>22Y1205</t>
  </si>
  <si>
    <t>22Y1206</t>
  </si>
  <si>
    <t>22Y1207</t>
  </si>
  <si>
    <t>22Y1208</t>
  </si>
  <si>
    <t>22Y1209</t>
  </si>
  <si>
    <t>22Y1210</t>
  </si>
  <si>
    <t>23X0101</t>
    <phoneticPr fontId="2"/>
  </si>
  <si>
    <t>23X0201</t>
    <phoneticPr fontId="2"/>
  </si>
  <si>
    <t>23X0301</t>
    <phoneticPr fontId="2"/>
  </si>
  <si>
    <t>23X0501</t>
    <phoneticPr fontId="2"/>
  </si>
  <si>
    <t>23X0601</t>
    <phoneticPr fontId="2"/>
  </si>
  <si>
    <t>23X0701</t>
    <phoneticPr fontId="2"/>
  </si>
  <si>
    <t>22X0801</t>
    <phoneticPr fontId="2"/>
  </si>
  <si>
    <t>23X0901</t>
    <phoneticPr fontId="2"/>
  </si>
  <si>
    <t>23X1001</t>
    <phoneticPr fontId="2"/>
  </si>
  <si>
    <t>22X1101</t>
    <phoneticPr fontId="2"/>
  </si>
  <si>
    <t>22X1201</t>
    <phoneticPr fontId="2"/>
  </si>
  <si>
    <t>22X1301</t>
    <phoneticPr fontId="2"/>
  </si>
  <si>
    <t>第16回 日本在宅薬学会学術大会【神戸】【集合/LIVE】</t>
    <rPh sb="17" eb="19">
      <t>コウベ</t>
    </rPh>
    <rPh sb="21" eb="23">
      <t>シュウゴウ</t>
    </rPh>
    <phoneticPr fontId="2"/>
  </si>
  <si>
    <t>【神戸】</t>
    <rPh sb="1" eb="3">
      <t>コウベ</t>
    </rPh>
    <phoneticPr fontId="2"/>
  </si>
  <si>
    <t>2日間</t>
    <rPh sb="1" eb="3">
      <t>ニチカン</t>
    </rPh>
    <phoneticPr fontId="2"/>
  </si>
  <si>
    <t>集合/LIVE</t>
    <rPh sb="0" eb="2">
      <t>シュウゴウ</t>
    </rPh>
    <phoneticPr fontId="2"/>
  </si>
  <si>
    <t>2023/7/16-17</t>
    <phoneticPr fontId="2"/>
  </si>
  <si>
    <t>第15回 日本在宅薬学会学術大会【北海道】【集合/LIVE/オンデマンド】</t>
    <rPh sb="17" eb="20">
      <t>ホッカイドウ</t>
    </rPh>
    <rPh sb="22" eb="24">
      <t>シュウゴウ</t>
    </rPh>
    <phoneticPr fontId="2"/>
  </si>
  <si>
    <t>23X1401</t>
    <phoneticPr fontId="2"/>
  </si>
  <si>
    <t>22X1501</t>
    <phoneticPr fontId="2"/>
  </si>
  <si>
    <t>22X1601</t>
    <phoneticPr fontId="2"/>
  </si>
  <si>
    <t>22X1701</t>
    <phoneticPr fontId="2"/>
  </si>
  <si>
    <t>23X1801</t>
    <phoneticPr fontId="2"/>
  </si>
  <si>
    <t>22X1901</t>
    <phoneticPr fontId="2"/>
  </si>
  <si>
    <t>23X2001</t>
    <phoneticPr fontId="2"/>
  </si>
  <si>
    <t>23X2111</t>
    <phoneticPr fontId="2"/>
  </si>
  <si>
    <t>23X2121</t>
    <phoneticPr fontId="2"/>
  </si>
  <si>
    <t>23X2131</t>
    <phoneticPr fontId="2"/>
  </si>
  <si>
    <t>22X2141</t>
    <phoneticPr fontId="2"/>
  </si>
  <si>
    <t>22X2151</t>
    <phoneticPr fontId="2"/>
  </si>
  <si>
    <t>23X2161</t>
    <phoneticPr fontId="2"/>
  </si>
  <si>
    <t>22X2181</t>
    <phoneticPr fontId="2"/>
  </si>
  <si>
    <t>22X2201</t>
    <phoneticPr fontId="2"/>
  </si>
  <si>
    <t>23X2301</t>
    <phoneticPr fontId="2"/>
  </si>
  <si>
    <t>22X2401</t>
    <phoneticPr fontId="2"/>
  </si>
  <si>
    <t>22X2501</t>
    <phoneticPr fontId="2"/>
  </si>
  <si>
    <t>23X2601</t>
    <phoneticPr fontId="2"/>
  </si>
  <si>
    <t>22X2701</t>
    <phoneticPr fontId="2"/>
  </si>
  <si>
    <t>23X2801</t>
    <phoneticPr fontId="2"/>
  </si>
  <si>
    <t>23X2901</t>
    <phoneticPr fontId="2"/>
  </si>
  <si>
    <t>23C0801</t>
    <phoneticPr fontId="2"/>
  </si>
  <si>
    <t>2023/7/19-8/15</t>
    <phoneticPr fontId="2"/>
  </si>
  <si>
    <r>
      <t>履修単位は</t>
    </r>
    <r>
      <rPr>
        <u/>
        <sz val="10"/>
        <rFont val="メイリオ"/>
        <family val="3"/>
        <charset val="128"/>
      </rPr>
      <t>2019（令和元年）年1月以降に開催された講習会を対象</t>
    </r>
    <r>
      <rPr>
        <sz val="10"/>
        <rFont val="メイリオ"/>
        <family val="3"/>
        <charset val="128"/>
      </rPr>
      <t>とし、</t>
    </r>
    <r>
      <rPr>
        <u/>
        <sz val="10"/>
        <rFont val="メイリオ"/>
        <family val="3"/>
        <charset val="128"/>
      </rPr>
      <t>申請期限(2023(令和5)年8月17日(木)必着)まで</t>
    </r>
    <r>
      <rPr>
        <sz val="10"/>
        <rFont val="メイリオ"/>
        <family val="3"/>
        <charset val="128"/>
      </rPr>
      <t>に、
参加証または受講証明書の提出が可能なものまでを単位として認めます。※</t>
    </r>
    <rPh sb="10" eb="14">
      <t>レイワガンネン</t>
    </rPh>
    <rPh sb="21" eb="23">
      <t>カイサイ</t>
    </rPh>
    <rPh sb="37" eb="39">
      <t>キゲン</t>
    </rPh>
    <rPh sb="45" eb="47">
      <t>レイワ</t>
    </rPh>
    <rPh sb="56" eb="57">
      <t>モク</t>
    </rPh>
    <phoneticPr fontId="2"/>
  </si>
  <si>
    <t>まだアナウンスなし</t>
    <phoneticPr fontId="2"/>
  </si>
  <si>
    <t>2023年5月31日版</t>
    <rPh sb="4" eb="5">
      <t>ネン</t>
    </rPh>
    <rPh sb="6" eb="7">
      <t>ガツ</t>
    </rPh>
    <rPh sb="9" eb="10">
      <t>ニチ</t>
    </rPh>
    <rPh sb="10" eb="11">
      <t>バン</t>
    </rPh>
    <phoneticPr fontId="2"/>
  </si>
  <si>
    <t>2019（集合・2日間）
2020（紙上開催）
2021（LIVE＆オンデマンド）
2022/2023（現地＆LIVE&amp;オンデマンド）</t>
    <rPh sb="5" eb="7">
      <t>シュウゴウ</t>
    </rPh>
    <rPh sb="9" eb="10">
      <t>ニチ</t>
    </rPh>
    <rPh sb="10" eb="11">
      <t>カン</t>
    </rPh>
    <rPh sb="52" eb="54">
      <t>ゲンチ</t>
    </rPh>
    <phoneticPr fontId="2"/>
  </si>
  <si>
    <t>2020/2021/2022/2023（オンデマンド）</t>
    <phoneticPr fontId="2"/>
  </si>
  <si>
    <t>2020/2021/2022/2022秋（LIVE）</t>
    <rPh sb="19" eb="20">
      <t>アキ</t>
    </rPh>
    <phoneticPr fontId="2"/>
  </si>
  <si>
    <t>2022/2023（集合）</t>
    <rPh sb="10" eb="12">
      <t>シュウゴウ</t>
    </rPh>
    <phoneticPr fontId="2"/>
  </si>
  <si>
    <t>2019(集合）
2021/2022/2023（LIVE）</t>
    <phoneticPr fontId="2"/>
  </si>
  <si>
    <t>2023年度外来がん治療認定薬剤師（APACC）認定試験</t>
    <phoneticPr fontId="2"/>
  </si>
  <si>
    <t>第48回日本骨髄腫学会学術集会</t>
    <phoneticPr fontId="2"/>
  </si>
  <si>
    <t>2023/5/26-28</t>
    <phoneticPr fontId="2"/>
  </si>
  <si>
    <t>23-042</t>
    <phoneticPr fontId="2"/>
  </si>
  <si>
    <t>2023/6/30-7/14</t>
    <phoneticPr fontId="2"/>
  </si>
  <si>
    <t>2023/7/21-8/4</t>
    <phoneticPr fontId="2"/>
  </si>
  <si>
    <t>2023/8/10-8/25</t>
    <phoneticPr fontId="2"/>
  </si>
  <si>
    <t>JASPO実務スキルアップセミナー2022【オンデマンド配信】</t>
    <rPh sb="28" eb="30">
      <t>ハイシン</t>
    </rPh>
    <phoneticPr fontId="2"/>
  </si>
  <si>
    <t>2022/10/4～10/31</t>
    <phoneticPr fontId="2"/>
  </si>
  <si>
    <t>22E0401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</si>
</sst>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_);[Red]\(0\)"/>
    <numFmt numFmtId="178" formatCode="0_ "/>
    <numFmt numFmtId="179" formatCode="yyyy/m/d;@"/>
  </numFmts>
  <fonts count="70">
    <font>
      <sz val="12"/>
      <color theme="1"/>
      <name val="ＭＳ Ｐゴシック"/>
      <family val="2"/>
      <charset val="128"/>
      <scheme val="minor"/>
    </font>
    <font>
      <sz val="10"/>
      <color theme="1"/>
      <name val="ＭＳ Ｐゴシック"/>
      <family val="3"/>
      <charset val="128"/>
    </font>
    <font>
      <sz val="6"/>
      <name val="ＭＳ Ｐゴシック"/>
      <family val="2"/>
      <charset val="128"/>
      <scheme val="minor"/>
    </font>
    <font>
      <sz val="6"/>
      <name val="ＭＳ Ｐゴシック"/>
      <family val="3"/>
      <charset val="128"/>
    </font>
    <font>
      <sz val="11"/>
      <color rgb="FF000000"/>
      <name val="Calibri"/>
      <family val="2"/>
    </font>
    <font>
      <sz val="11"/>
      <color theme="1"/>
      <name val="ＭＳ Ｐゴシック"/>
      <family val="3"/>
      <charset val="128"/>
      <scheme val="minor"/>
    </font>
    <font>
      <sz val="6"/>
      <name val="游ゴシック"/>
      <family val="3"/>
      <charset val="128"/>
    </font>
    <font>
      <u/>
      <sz val="12"/>
      <color theme="10"/>
      <name val="ＭＳ Ｐゴシック"/>
      <family val="2"/>
      <charset val="128"/>
      <scheme val="minor"/>
    </font>
    <font>
      <u/>
      <sz val="12"/>
      <color theme="11"/>
      <name val="ＭＳ Ｐゴシック"/>
      <family val="2"/>
      <charset val="128"/>
      <scheme val="minor"/>
    </font>
    <font>
      <sz val="12"/>
      <color theme="1"/>
      <name val="ＭＳ Ｐゴシック"/>
      <family val="2"/>
      <charset val="128"/>
      <scheme val="minor"/>
    </font>
    <font>
      <sz val="12"/>
      <color theme="1"/>
      <name val="BIZ UDPゴシック"/>
      <family val="3"/>
      <charset val="128"/>
    </font>
    <font>
      <b/>
      <sz val="10"/>
      <color theme="0"/>
      <name val="BIZ UDPゴシック"/>
      <family val="3"/>
      <charset val="128"/>
    </font>
    <font>
      <sz val="10"/>
      <color theme="1"/>
      <name val="BIZ UDPゴシック"/>
      <family val="3"/>
      <charset val="128"/>
    </font>
    <font>
      <sz val="9"/>
      <color rgb="FFFF0000"/>
      <name val="BIZ UDPゴシック"/>
      <family val="3"/>
      <charset val="128"/>
    </font>
    <font>
      <b/>
      <sz val="9"/>
      <color theme="1"/>
      <name val="BIZ UDPゴシック"/>
      <family val="3"/>
      <charset val="128"/>
    </font>
    <font>
      <sz val="9"/>
      <color theme="1"/>
      <name val="BIZ UDPゴシック"/>
      <family val="3"/>
      <charset val="128"/>
    </font>
    <font>
      <b/>
      <sz val="9"/>
      <color theme="0"/>
      <name val="BIZ UDPゴシック"/>
      <family val="3"/>
      <charset val="128"/>
    </font>
    <font>
      <sz val="9"/>
      <name val="BIZ UDPゴシック"/>
      <family val="3"/>
      <charset val="128"/>
    </font>
    <font>
      <b/>
      <sz val="10"/>
      <color theme="1"/>
      <name val="BIZ UDPゴシック"/>
      <family val="3"/>
      <charset val="128"/>
    </font>
    <font>
      <sz val="10"/>
      <color rgb="FFC00000"/>
      <name val="BIZ UDPゴシック"/>
      <family val="3"/>
      <charset val="128"/>
    </font>
    <font>
      <b/>
      <sz val="9"/>
      <color rgb="FF000090"/>
      <name val="メイリオ"/>
      <family val="3"/>
      <charset val="128"/>
    </font>
    <font>
      <sz val="9"/>
      <color rgb="FF00B050"/>
      <name val="BIZ UDPゴシック"/>
      <family val="3"/>
      <charset val="128"/>
    </font>
    <font>
      <b/>
      <sz val="12"/>
      <color theme="1"/>
      <name val="BIZ UDPゴシック"/>
      <family val="3"/>
      <charset val="128"/>
    </font>
    <font>
      <b/>
      <sz val="8"/>
      <color theme="0"/>
      <name val="BIZ UDPゴシック"/>
      <family val="3"/>
      <charset val="128"/>
    </font>
    <font>
      <sz val="11"/>
      <color theme="1"/>
      <name val="BIZ UDPゴシック"/>
      <family val="3"/>
      <charset val="128"/>
    </font>
    <font>
      <b/>
      <sz val="12"/>
      <name val="BIZ UDPゴシック"/>
      <family val="3"/>
      <charset val="128"/>
    </font>
    <font>
      <sz val="9"/>
      <color theme="0"/>
      <name val="BIZ UDPゴシック"/>
      <family val="3"/>
      <charset val="128"/>
    </font>
    <font>
      <b/>
      <sz val="9"/>
      <name val="BIZ UDPゴシック"/>
      <family val="3"/>
      <charset val="128"/>
    </font>
    <font>
      <sz val="10"/>
      <name val="BIZ UDPゴシック"/>
      <family val="3"/>
      <charset val="128"/>
    </font>
    <font>
      <sz val="10"/>
      <color rgb="FFFF0000"/>
      <name val="BIZ UDPゴシック"/>
      <family val="3"/>
      <charset val="128"/>
    </font>
    <font>
      <sz val="12"/>
      <name val="BIZ UDPゴシック"/>
      <family val="3"/>
      <charset val="128"/>
    </font>
    <font>
      <sz val="9"/>
      <color rgb="FF0000FF"/>
      <name val="BIZ UDPゴシック"/>
      <family val="3"/>
      <charset val="128"/>
    </font>
    <font>
      <sz val="14"/>
      <color rgb="FFFF0000"/>
      <name val="BIZ UDPゴシック"/>
      <family val="3"/>
      <charset val="128"/>
    </font>
    <font>
      <b/>
      <sz val="9"/>
      <color rgb="FFFF0000"/>
      <name val="BIZ UDPゴシック"/>
      <family val="3"/>
      <charset val="128"/>
    </font>
    <font>
      <b/>
      <sz val="14"/>
      <color rgb="FF0000FF"/>
      <name val="BIZ UDPゴシック"/>
      <family val="3"/>
      <charset val="128"/>
    </font>
    <font>
      <sz val="11"/>
      <name val="BIZ UDPゴシック"/>
      <family val="3"/>
      <charset val="128"/>
    </font>
    <font>
      <b/>
      <sz val="12"/>
      <color rgb="FFFF0000"/>
      <name val="BIZ UDPゴシック"/>
      <family val="3"/>
      <charset val="128"/>
    </font>
    <font>
      <b/>
      <sz val="11"/>
      <color rgb="FFFF0000"/>
      <name val="BIZ UDPゴシック"/>
      <family val="3"/>
      <charset val="128"/>
    </font>
    <font>
      <sz val="11"/>
      <color rgb="FFFF0000"/>
      <name val="BIZ UDPゴシック"/>
      <family val="3"/>
      <charset val="128"/>
    </font>
    <font>
      <sz val="8"/>
      <color rgb="FFFF0000"/>
      <name val="BIZ UDPゴシック"/>
      <family val="3"/>
      <charset val="128"/>
    </font>
    <font>
      <sz val="8"/>
      <color theme="1"/>
      <name val="BIZ UDPゴシック"/>
      <family val="3"/>
      <charset val="128"/>
    </font>
    <font>
      <b/>
      <sz val="12"/>
      <color rgb="FF0000FF"/>
      <name val="BIZ UDPゴシック"/>
      <family val="3"/>
      <charset val="128"/>
    </font>
    <font>
      <u/>
      <sz val="9"/>
      <color theme="10"/>
      <name val="BIZ UDPゴシック"/>
      <family val="3"/>
      <charset val="128"/>
    </font>
    <font>
      <sz val="9"/>
      <color theme="9" tint="-0.249977111117893"/>
      <name val="BIZ UDPゴシック"/>
      <family val="3"/>
      <charset val="128"/>
    </font>
    <font>
      <b/>
      <u/>
      <sz val="12"/>
      <color theme="10"/>
      <name val="BIZ UDPゴシック"/>
      <family val="3"/>
      <charset val="128"/>
    </font>
    <font>
      <sz val="18"/>
      <color theme="3"/>
      <name val="ＭＳ Ｐゴシック"/>
      <family val="2"/>
      <charset val="128"/>
      <scheme val="major"/>
    </font>
    <font>
      <sz val="10"/>
      <color theme="1"/>
      <name val="メイリオ"/>
      <family val="3"/>
      <charset val="128"/>
    </font>
    <font>
      <b/>
      <sz val="12"/>
      <name val="メイリオ"/>
      <family val="3"/>
      <charset val="128"/>
    </font>
    <font>
      <sz val="10"/>
      <color rgb="FFFF0000"/>
      <name val="メイリオ"/>
      <family val="3"/>
      <charset val="128"/>
    </font>
    <font>
      <b/>
      <sz val="12"/>
      <color theme="1"/>
      <name val="メイリオ"/>
      <family val="3"/>
      <charset val="128"/>
    </font>
    <font>
      <sz val="11"/>
      <name val="メイリオ"/>
      <family val="3"/>
      <charset val="128"/>
    </font>
    <font>
      <sz val="10"/>
      <name val="メイリオ"/>
      <family val="3"/>
      <charset val="128"/>
    </font>
    <font>
      <b/>
      <sz val="10"/>
      <color theme="1"/>
      <name val="メイリオ"/>
      <family val="3"/>
      <charset val="128"/>
    </font>
    <font>
      <sz val="11"/>
      <color rgb="FF0000FF"/>
      <name val="メイリオ"/>
      <family val="3"/>
      <charset val="128"/>
    </font>
    <font>
      <b/>
      <sz val="11"/>
      <name val="メイリオ"/>
      <family val="3"/>
      <charset val="128"/>
    </font>
    <font>
      <u/>
      <sz val="10"/>
      <name val="メイリオ"/>
      <family val="3"/>
      <charset val="128"/>
    </font>
    <font>
      <sz val="9"/>
      <color theme="5"/>
      <name val="メイリオ"/>
      <family val="3"/>
      <charset val="128"/>
    </font>
    <font>
      <b/>
      <sz val="10"/>
      <name val="メイリオ"/>
      <family val="3"/>
      <charset val="128"/>
    </font>
    <font>
      <b/>
      <sz val="12"/>
      <color rgb="FF0000FF"/>
      <name val="メイリオ"/>
      <family val="3"/>
      <charset val="128"/>
    </font>
    <font>
      <sz val="10"/>
      <color theme="0"/>
      <name val="メイリオ"/>
      <family val="3"/>
      <charset val="128"/>
    </font>
    <font>
      <sz val="10"/>
      <color rgb="FF7030A0"/>
      <name val="メイリオ"/>
      <family val="3"/>
      <charset val="128"/>
    </font>
    <font>
      <sz val="9"/>
      <color theme="1"/>
      <name val="メイリオ"/>
      <family val="3"/>
      <charset val="128"/>
    </font>
    <font>
      <sz val="10.5"/>
      <name val="メイリオ"/>
      <family val="3"/>
      <charset val="128"/>
    </font>
    <font>
      <u/>
      <sz val="11"/>
      <name val="メイリオ"/>
      <family val="3"/>
      <charset val="128"/>
    </font>
    <font>
      <b/>
      <sz val="14"/>
      <color rgb="FFC00000"/>
      <name val="BIZ UDPゴシック"/>
      <family val="3"/>
      <charset val="128"/>
    </font>
    <font>
      <sz val="11"/>
      <color theme="1"/>
      <name val="游ゴシック"/>
      <family val="2"/>
      <charset val="128"/>
    </font>
    <font>
      <sz val="9"/>
      <color indexed="81"/>
      <name val="MS P ゴシック"/>
      <family val="3"/>
      <charset val="128"/>
    </font>
    <font>
      <b/>
      <sz val="9"/>
      <color indexed="81"/>
      <name val="MS P ゴシック"/>
      <family val="3"/>
      <charset val="128"/>
    </font>
    <font>
      <sz val="9"/>
      <name val="メイリオ"/>
      <family val="3"/>
      <charset val="128"/>
    </font>
    <font>
      <sz val="8"/>
      <name val="BIZ UDPゴシック"/>
      <family val="3"/>
      <charset val="128"/>
    </font>
  </fonts>
  <fills count="24">
    <fill>
      <patternFill patternType="none"/>
    </fill>
    <fill>
      <patternFill patternType="gray125"/>
    </fill>
    <fill>
      <patternFill patternType="solid">
        <fgColor theme="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499984740745262"/>
        <bgColor theme="1"/>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theme="1"/>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1" tint="0.34998626667073579"/>
        <bgColor theme="1"/>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theme="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style="thin">
        <color indexed="64"/>
      </top>
      <bottom/>
      <diagonal/>
    </border>
  </borders>
  <cellStyleXfs count="120">
    <xf numFmtId="0" fontId="0" fillId="0" borderId="0"/>
    <xf numFmtId="0" fontId="1" fillId="0" borderId="0">
      <alignment vertical="center"/>
    </xf>
    <xf numFmtId="0" fontId="4" fillId="0" borderId="0">
      <alignment vertical="center"/>
    </xf>
    <xf numFmtId="0" fontId="5" fillId="0" borderId="0">
      <alignment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7" fillId="0" borderId="0" applyNumberFormat="0" applyFill="0" applyBorder="0" applyAlignment="0" applyProtection="0"/>
  </cellStyleXfs>
  <cellXfs count="404">
    <xf numFmtId="0" fontId="0" fillId="0" borderId="0" xfId="0"/>
    <xf numFmtId="0" fontId="15" fillId="0" borderId="0" xfId="0" applyFont="1" applyAlignment="1">
      <alignment horizontal="center" vertical="center"/>
    </xf>
    <xf numFmtId="0" fontId="15" fillId="0" borderId="0" xfId="0" applyFont="1" applyAlignment="1">
      <alignment horizontal="left" vertical="center"/>
    </xf>
    <xf numFmtId="14" fontId="15" fillId="0" borderId="0" xfId="0" applyNumberFormat="1" applyFont="1" applyAlignment="1">
      <alignment horizontal="center" vertical="center"/>
    </xf>
    <xf numFmtId="0" fontId="15" fillId="0" borderId="0" xfId="0" applyFont="1"/>
    <xf numFmtId="0" fontId="21" fillId="0" borderId="0" xfId="0" applyFont="1" applyAlignment="1">
      <alignment horizontal="center"/>
    </xf>
    <xf numFmtId="0" fontId="15" fillId="0" borderId="4" xfId="1" applyFont="1" applyBorder="1" applyAlignment="1">
      <alignment horizontal="center" vertical="center" wrapText="1"/>
    </xf>
    <xf numFmtId="0" fontId="17" fillId="0" borderId="1" xfId="1" applyFont="1" applyBorder="1">
      <alignment vertical="center"/>
    </xf>
    <xf numFmtId="0" fontId="15" fillId="0" borderId="1" xfId="1" applyFont="1" applyBorder="1" applyAlignment="1">
      <alignment vertical="center" wrapText="1"/>
    </xf>
    <xf numFmtId="0" fontId="15" fillId="10" borderId="1" xfId="0" applyFont="1" applyFill="1" applyBorder="1" applyAlignment="1" applyProtection="1">
      <alignment horizontal="center" vertical="center"/>
      <protection locked="0"/>
    </xf>
    <xf numFmtId="0" fontId="15" fillId="11" borderId="1" xfId="0" applyFont="1" applyFill="1" applyBorder="1" applyAlignment="1" applyProtection="1">
      <alignment horizontal="center" vertical="center"/>
      <protection locked="0"/>
    </xf>
    <xf numFmtId="0" fontId="21" fillId="13" borderId="0" xfId="0" applyFont="1" applyFill="1" applyAlignment="1">
      <alignment horizontal="center"/>
    </xf>
    <xf numFmtId="178" fontId="25" fillId="13" borderId="0" xfId="0" applyNumberFormat="1" applyFont="1" applyFill="1" applyAlignment="1">
      <alignment vertical="center"/>
    </xf>
    <xf numFmtId="178" fontId="17" fillId="13" borderId="0" xfId="0" applyNumberFormat="1" applyFont="1" applyFill="1" applyAlignment="1">
      <alignment vertical="center"/>
    </xf>
    <xf numFmtId="178" fontId="17" fillId="13" borderId="10" xfId="0" applyNumberFormat="1" applyFont="1" applyFill="1" applyBorder="1" applyAlignment="1">
      <alignment vertical="center"/>
    </xf>
    <xf numFmtId="14" fontId="22" fillId="13" borderId="1" xfId="0" applyNumberFormat="1" applyFont="1" applyFill="1" applyBorder="1" applyAlignment="1">
      <alignment horizontal="center" vertical="center"/>
    </xf>
    <xf numFmtId="0" fontId="22" fillId="13" borderId="1" xfId="0" applyFont="1" applyFill="1" applyBorder="1" applyAlignment="1">
      <alignment horizontal="center" vertical="center"/>
    </xf>
    <xf numFmtId="0" fontId="13" fillId="13" borderId="0" xfId="0" applyFont="1" applyFill="1" applyAlignment="1">
      <alignment vertical="center"/>
    </xf>
    <xf numFmtId="0" fontId="15" fillId="13" borderId="0" xfId="0" applyFont="1" applyFill="1"/>
    <xf numFmtId="0" fontId="15" fillId="13" borderId="0" xfId="0" applyFont="1" applyFill="1" applyAlignment="1">
      <alignment horizontal="center" vertical="center"/>
    </xf>
    <xf numFmtId="0" fontId="15" fillId="13" borderId="0" xfId="0" applyFont="1" applyFill="1" applyAlignment="1">
      <alignment horizontal="left" vertical="center"/>
    </xf>
    <xf numFmtId="14" fontId="24" fillId="13" borderId="1" xfId="0" applyNumberFormat="1" applyFont="1" applyFill="1" applyBorder="1" applyAlignment="1">
      <alignment horizontal="center" vertical="center"/>
    </xf>
    <xf numFmtId="0" fontId="24" fillId="13" borderId="1" xfId="0" applyFont="1" applyFill="1" applyBorder="1" applyAlignment="1">
      <alignment horizontal="center" vertical="center"/>
    </xf>
    <xf numFmtId="14" fontId="15" fillId="13" borderId="0" xfId="0" applyNumberFormat="1" applyFont="1" applyFill="1" applyAlignment="1">
      <alignment horizontal="center" vertical="center"/>
    </xf>
    <xf numFmtId="0" fontId="13" fillId="13" borderId="0" xfId="0" applyFont="1" applyFill="1" applyAlignment="1">
      <alignment horizontal="right" vertical="center"/>
    </xf>
    <xf numFmtId="0" fontId="21" fillId="13" borderId="0" xfId="0" applyFont="1" applyFill="1" applyAlignment="1">
      <alignment horizontal="center" vertical="center"/>
    </xf>
    <xf numFmtId="0" fontId="15" fillId="13" borderId="0" xfId="0" applyFont="1" applyFill="1" applyAlignment="1">
      <alignment vertical="center"/>
    </xf>
    <xf numFmtId="0" fontId="15" fillId="13" borderId="0" xfId="0" applyFont="1" applyFill="1" applyAlignment="1">
      <alignment horizontal="center"/>
    </xf>
    <xf numFmtId="0" fontId="16" fillId="14" borderId="1" xfId="0" applyFont="1" applyFill="1" applyBorder="1" applyAlignment="1">
      <alignment horizontal="center" vertical="center"/>
    </xf>
    <xf numFmtId="0" fontId="16" fillId="14" borderId="1" xfId="0" applyFont="1" applyFill="1" applyBorder="1" applyAlignment="1">
      <alignment horizontal="center" vertical="center" wrapText="1"/>
    </xf>
    <xf numFmtId="14" fontId="16" fillId="14" borderId="1" xfId="0" applyNumberFormat="1" applyFont="1" applyFill="1" applyBorder="1" applyAlignment="1">
      <alignment horizontal="center" vertical="center"/>
    </xf>
    <xf numFmtId="0" fontId="15" fillId="13" borderId="1" xfId="0" applyFont="1" applyFill="1" applyBorder="1" applyAlignment="1">
      <alignment horizontal="center" vertical="center"/>
    </xf>
    <xf numFmtId="0" fontId="14" fillId="13" borderId="1" xfId="0" applyFont="1" applyFill="1" applyBorder="1" applyAlignment="1">
      <alignment horizontal="center" vertical="center"/>
    </xf>
    <xf numFmtId="0" fontId="15" fillId="13" borderId="0" xfId="0" applyFont="1" applyFill="1" applyAlignment="1">
      <alignment wrapText="1"/>
    </xf>
    <xf numFmtId="0" fontId="16" fillId="15" borderId="1" xfId="0"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20" fillId="13" borderId="0" xfId="0" applyFont="1" applyFill="1" applyAlignment="1">
      <alignment vertical="center"/>
    </xf>
    <xf numFmtId="0" fontId="15" fillId="13" borderId="1" xfId="0" applyFont="1" applyFill="1" applyBorder="1" applyAlignment="1">
      <alignment horizontal="left" vertical="center" wrapText="1"/>
    </xf>
    <xf numFmtId="0" fontId="15" fillId="13" borderId="0" xfId="0" applyFont="1" applyFill="1" applyAlignment="1">
      <alignment horizontal="left" vertical="center" wrapText="1"/>
    </xf>
    <xf numFmtId="0" fontId="17" fillId="13" borderId="1" xfId="0" applyFont="1" applyFill="1" applyBorder="1" applyAlignment="1">
      <alignment horizontal="left" vertical="center" wrapText="1"/>
    </xf>
    <xf numFmtId="0" fontId="15" fillId="8" borderId="1" xfId="0" applyFont="1" applyFill="1" applyBorder="1" applyAlignment="1" applyProtection="1">
      <alignment horizontal="left" vertical="center" wrapText="1"/>
      <protection locked="0"/>
    </xf>
    <xf numFmtId="0" fontId="28" fillId="13" borderId="0" xfId="0" applyFont="1" applyFill="1" applyAlignment="1">
      <alignment horizontal="right" vertical="center"/>
    </xf>
    <xf numFmtId="0" fontId="23" fillId="14" borderId="1" xfId="0" applyFont="1" applyFill="1" applyBorder="1" applyAlignment="1">
      <alignment horizontal="center" vertical="center" wrapText="1"/>
    </xf>
    <xf numFmtId="0" fontId="12" fillId="12" borderId="1" xfId="0" applyFont="1" applyFill="1" applyBorder="1" applyAlignment="1" applyProtection="1">
      <alignment horizontal="left" vertical="center"/>
      <protection locked="0"/>
    </xf>
    <xf numFmtId="0" fontId="16" fillId="17" borderId="1" xfId="0" applyFont="1" applyFill="1" applyBorder="1" applyAlignment="1">
      <alignment horizontal="center" vertical="center"/>
    </xf>
    <xf numFmtId="0" fontId="30" fillId="13" borderId="0" xfId="0" applyFont="1" applyFill="1" applyAlignment="1">
      <alignment horizontal="center" vertical="center"/>
    </xf>
    <xf numFmtId="0" fontId="10" fillId="13" borderId="0" xfId="0" applyFont="1" applyFill="1" applyAlignment="1">
      <alignment vertical="center"/>
    </xf>
    <xf numFmtId="0" fontId="10" fillId="13" borderId="0" xfId="0" applyFont="1" applyFill="1" applyAlignment="1">
      <alignment horizontal="left" vertical="center"/>
    </xf>
    <xf numFmtId="0" fontId="10" fillId="13" borderId="0" xfId="0" applyFont="1" applyFill="1" applyAlignment="1">
      <alignment horizontal="center" vertical="center"/>
    </xf>
    <xf numFmtId="0" fontId="10" fillId="13" borderId="1" xfId="0" applyFont="1" applyFill="1" applyBorder="1" applyAlignment="1">
      <alignment horizontal="left" vertical="center"/>
    </xf>
    <xf numFmtId="0" fontId="28" fillId="13" borderId="0" xfId="0" applyFont="1" applyFill="1" applyAlignment="1">
      <alignment horizontal="center" vertical="center"/>
    </xf>
    <xf numFmtId="0" fontId="29" fillId="13" borderId="0" xfId="0" applyFont="1" applyFill="1" applyAlignment="1">
      <alignment vertical="center"/>
    </xf>
    <xf numFmtId="0" fontId="12" fillId="13" borderId="0" xfId="0" applyFont="1" applyFill="1" applyAlignment="1">
      <alignment horizontal="left" vertical="center"/>
    </xf>
    <xf numFmtId="0" fontId="12" fillId="13" borderId="0" xfId="0" applyFont="1" applyFill="1" applyAlignment="1">
      <alignment vertical="center"/>
    </xf>
    <xf numFmtId="0" fontId="12" fillId="13" borderId="0" xfId="0" applyFont="1" applyFill="1" applyAlignment="1">
      <alignment horizontal="center" vertical="center"/>
    </xf>
    <xf numFmtId="0" fontId="18" fillId="13" borderId="0" xfId="0" applyFont="1" applyFill="1" applyAlignment="1">
      <alignment horizontal="center" vertical="center"/>
    </xf>
    <xf numFmtId="0" fontId="11"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12" fillId="13" borderId="1" xfId="0" applyFont="1" applyFill="1" applyBorder="1" applyAlignment="1">
      <alignment vertical="center" wrapText="1"/>
    </xf>
    <xf numFmtId="0" fontId="15" fillId="0" borderId="0" xfId="1" applyFont="1">
      <alignment vertical="center"/>
    </xf>
    <xf numFmtId="0" fontId="17" fillId="0" borderId="4" xfId="1" applyFont="1" applyBorder="1" applyAlignment="1">
      <alignment horizontal="center" vertical="center"/>
    </xf>
    <xf numFmtId="0" fontId="13" fillId="0" borderId="0" xfId="0" applyFont="1"/>
    <xf numFmtId="0" fontId="13" fillId="0" borderId="0" xfId="1" applyFont="1">
      <alignment vertical="center"/>
    </xf>
    <xf numFmtId="49" fontId="15" fillId="0" borderId="0" xfId="1" applyNumberFormat="1" applyFont="1" applyAlignment="1">
      <alignment horizontal="center" vertical="center"/>
    </xf>
    <xf numFmtId="0" fontId="15" fillId="0" borderId="0" xfId="1" applyFont="1" applyAlignment="1">
      <alignment horizontal="center" vertical="center"/>
    </xf>
    <xf numFmtId="0" fontId="26" fillId="18" borderId="1" xfId="1" applyFont="1" applyFill="1" applyBorder="1" applyAlignment="1">
      <alignment horizontal="center" vertical="center" wrapText="1"/>
    </xf>
    <xf numFmtId="0" fontId="15" fillId="0" borderId="0" xfId="1" applyFont="1" applyAlignment="1">
      <alignment vertical="center" wrapText="1"/>
    </xf>
    <xf numFmtId="0" fontId="17" fillId="0" borderId="1" xfId="1" applyFont="1" applyBorder="1" applyAlignment="1">
      <alignment horizontal="center" vertical="center" wrapText="1"/>
    </xf>
    <xf numFmtId="49" fontId="15" fillId="0" borderId="1" xfId="1" applyNumberFormat="1" applyFont="1" applyBorder="1" applyAlignment="1">
      <alignment horizontal="left" vertical="center" wrapText="1"/>
    </xf>
    <xf numFmtId="176" fontId="15" fillId="0" borderId="0" xfId="1" applyNumberFormat="1" applyFont="1" applyAlignment="1">
      <alignment horizontal="center" vertical="center" wrapText="1"/>
    </xf>
    <xf numFmtId="0" fontId="13" fillId="0" borderId="1" xfId="1" applyFont="1" applyBorder="1" applyAlignment="1">
      <alignment vertical="center" wrapText="1"/>
    </xf>
    <xf numFmtId="49" fontId="13" fillId="0" borderId="1" xfId="1" applyNumberFormat="1" applyFont="1" applyBorder="1" applyAlignment="1">
      <alignment horizontal="left" vertical="center" wrapText="1"/>
    </xf>
    <xf numFmtId="177" fontId="17" fillId="19" borderId="3" xfId="1" applyNumberFormat="1" applyFont="1" applyFill="1" applyBorder="1" applyAlignment="1">
      <alignment horizontal="center" vertical="center" wrapText="1"/>
    </xf>
    <xf numFmtId="0" fontId="17" fillId="19" borderId="1" xfId="1" applyFont="1" applyFill="1" applyBorder="1" applyAlignment="1">
      <alignment vertical="center" wrapText="1"/>
    </xf>
    <xf numFmtId="0" fontId="17" fillId="19" borderId="1" xfId="1" applyFont="1" applyFill="1" applyBorder="1" applyAlignment="1">
      <alignment horizontal="center" vertical="center" wrapText="1"/>
    </xf>
    <xf numFmtId="0" fontId="13" fillId="19" borderId="1" xfId="1" applyFont="1" applyFill="1" applyBorder="1" applyAlignment="1">
      <alignment horizontal="center" vertical="center" wrapText="1"/>
    </xf>
    <xf numFmtId="176" fontId="17" fillId="19" borderId="1" xfId="1" applyNumberFormat="1" applyFont="1" applyFill="1" applyBorder="1" applyAlignment="1">
      <alignment horizontal="center" vertical="center" wrapText="1"/>
    </xf>
    <xf numFmtId="176" fontId="13" fillId="0" borderId="0" xfId="1" applyNumberFormat="1" applyFont="1" applyAlignment="1">
      <alignment horizontal="center" vertical="center" wrapText="1"/>
    </xf>
    <xf numFmtId="0" fontId="13" fillId="0" borderId="0" xfId="1" applyFont="1" applyAlignment="1">
      <alignment vertical="center" wrapText="1"/>
    </xf>
    <xf numFmtId="176" fontId="17" fillId="0" borderId="1" xfId="1" applyNumberFormat="1" applyFont="1" applyBorder="1" applyAlignment="1">
      <alignment horizontal="center" vertical="center" wrapText="1"/>
    </xf>
    <xf numFmtId="176" fontId="17" fillId="0" borderId="0" xfId="1" applyNumberFormat="1" applyFont="1" applyAlignment="1">
      <alignment horizontal="center" vertical="center" wrapText="1"/>
    </xf>
    <xf numFmtId="49" fontId="13" fillId="19" borderId="1" xfId="1" applyNumberFormat="1" applyFont="1" applyFill="1" applyBorder="1" applyAlignment="1">
      <alignment horizontal="center" vertical="center" wrapText="1"/>
    </xf>
    <xf numFmtId="0" fontId="17" fillId="0" borderId="1" xfId="1" applyFont="1" applyBorder="1" applyAlignment="1">
      <alignment vertical="center" wrapText="1"/>
    </xf>
    <xf numFmtId="0" fontId="17" fillId="0" borderId="0" xfId="1" applyFont="1" applyAlignment="1">
      <alignment vertical="center" wrapText="1"/>
    </xf>
    <xf numFmtId="0" fontId="17" fillId="0" borderId="4" xfId="1" applyFont="1" applyBorder="1" applyAlignment="1">
      <alignment horizontal="center" vertical="center" wrapText="1"/>
    </xf>
    <xf numFmtId="0" fontId="17" fillId="0" borderId="1" xfId="1" applyFont="1" applyBorder="1" applyAlignment="1">
      <alignment horizontal="left" vertical="center" wrapText="1"/>
    </xf>
    <xf numFmtId="176" fontId="17" fillId="0" borderId="1" xfId="1" applyNumberFormat="1" applyFont="1" applyBorder="1" applyAlignment="1">
      <alignment horizontal="left" vertical="center" wrapText="1"/>
    </xf>
    <xf numFmtId="0" fontId="17" fillId="0" borderId="1" xfId="0" applyFont="1" applyBorder="1" applyAlignment="1">
      <alignment horizontal="center" vertical="center" wrapText="1"/>
    </xf>
    <xf numFmtId="0" fontId="13" fillId="19" borderId="1" xfId="1" applyFont="1" applyFill="1" applyBorder="1" applyAlignment="1">
      <alignment vertical="center" wrapText="1"/>
    </xf>
    <xf numFmtId="176" fontId="31" fillId="0" borderId="1" xfId="1" applyNumberFormat="1" applyFont="1" applyBorder="1" applyAlignment="1">
      <alignment horizontal="left" vertical="center" wrapText="1"/>
    </xf>
    <xf numFmtId="0" fontId="13" fillId="0" borderId="0" xfId="1" applyFont="1" applyAlignment="1">
      <alignment horizontal="center" vertical="center" wrapText="1"/>
    </xf>
    <xf numFmtId="49" fontId="17" fillId="13" borderId="1" xfId="0" applyNumberFormat="1" applyFont="1" applyFill="1" applyBorder="1" applyAlignment="1">
      <alignment horizontal="left" vertical="center" wrapText="1"/>
    </xf>
    <xf numFmtId="0" fontId="17" fillId="0" borderId="0" xfId="1" applyFont="1" applyAlignment="1">
      <alignment horizontal="left" vertical="center" wrapText="1"/>
    </xf>
    <xf numFmtId="0" fontId="17" fillId="0" borderId="8" xfId="1" applyFont="1" applyBorder="1" applyAlignment="1">
      <alignment vertical="center" wrapText="1"/>
    </xf>
    <xf numFmtId="49" fontId="17" fillId="19" borderId="1" xfId="0" applyNumberFormat="1" applyFont="1" applyFill="1" applyBorder="1" applyAlignment="1">
      <alignment horizontal="left" vertical="center" wrapText="1"/>
    </xf>
    <xf numFmtId="0" fontId="17" fillId="19" borderId="8" xfId="1" applyFont="1" applyFill="1" applyBorder="1" applyAlignment="1">
      <alignment horizontal="center" vertical="center" wrapText="1"/>
    </xf>
    <xf numFmtId="0" fontId="17" fillId="19" borderId="0" xfId="1" applyFont="1" applyFill="1" applyAlignment="1">
      <alignment vertical="center" wrapText="1"/>
    </xf>
    <xf numFmtId="0" fontId="15" fillId="0" borderId="0" xfId="1" applyFont="1" applyAlignment="1">
      <alignment horizontal="center" vertical="center" wrapText="1"/>
    </xf>
    <xf numFmtId="49" fontId="15" fillId="0" borderId="0" xfId="1" applyNumberFormat="1" applyFont="1" applyAlignment="1">
      <alignment vertical="center" wrapText="1"/>
    </xf>
    <xf numFmtId="0" fontId="26" fillId="18" borderId="0" xfId="1" applyFont="1" applyFill="1" applyAlignment="1">
      <alignment horizontal="center" vertical="center" wrapText="1"/>
    </xf>
    <xf numFmtId="49" fontId="13" fillId="0" borderId="0" xfId="1" applyNumberFormat="1" applyFont="1" applyAlignment="1">
      <alignment vertical="center" wrapText="1"/>
    </xf>
    <xf numFmtId="49" fontId="17" fillId="0" borderId="0" xfId="1" applyNumberFormat="1" applyFont="1" applyAlignment="1">
      <alignment vertical="center" wrapText="1"/>
    </xf>
    <xf numFmtId="176" fontId="15" fillId="0" borderId="0" xfId="1" applyNumberFormat="1" applyFont="1" applyAlignment="1">
      <alignment vertical="center" wrapText="1"/>
    </xf>
    <xf numFmtId="14" fontId="27" fillId="13" borderId="1" xfId="0" applyNumberFormat="1" applyFont="1" applyFill="1" applyBorder="1" applyAlignment="1">
      <alignment horizontal="center" vertical="center"/>
    </xf>
    <xf numFmtId="0" fontId="27" fillId="13" borderId="1" xfId="0" applyFont="1" applyFill="1" applyBorder="1" applyAlignment="1">
      <alignment horizontal="center" vertical="center"/>
    </xf>
    <xf numFmtId="0" fontId="17" fillId="13" borderId="0" xfId="0" applyFont="1" applyFill="1" applyAlignment="1">
      <alignment horizontal="center"/>
    </xf>
    <xf numFmtId="49" fontId="17" fillId="0" borderId="1" xfId="1" applyNumberFormat="1" applyFont="1" applyBorder="1" applyAlignment="1">
      <alignment horizontal="left" vertical="center" wrapText="1"/>
    </xf>
    <xf numFmtId="0" fontId="17" fillId="0" borderId="1" xfId="0" applyFont="1" applyBorder="1" applyAlignment="1">
      <alignment vertical="center" wrapText="1"/>
    </xf>
    <xf numFmtId="177" fontId="17" fillId="4" borderId="3" xfId="1" applyNumberFormat="1" applyFont="1" applyFill="1" applyBorder="1" applyAlignment="1">
      <alignment horizontal="center" vertical="center" wrapText="1"/>
    </xf>
    <xf numFmtId="0" fontId="17" fillId="0" borderId="0" xfId="0" applyFont="1"/>
    <xf numFmtId="0" fontId="17" fillId="0" borderId="0" xfId="1" applyFont="1">
      <alignment vertical="center"/>
    </xf>
    <xf numFmtId="0" fontId="13" fillId="0" borderId="0" xfId="0" applyFont="1" applyAlignment="1">
      <alignment vertical="top" wrapText="1"/>
    </xf>
    <xf numFmtId="14" fontId="17" fillId="0" borderId="1" xfId="1" applyNumberFormat="1" applyFont="1" applyBorder="1" applyAlignment="1">
      <alignment horizontal="center" vertical="center" wrapText="1"/>
    </xf>
    <xf numFmtId="0" fontId="17" fillId="13" borderId="1" xfId="1" applyFont="1" applyFill="1" applyBorder="1" applyAlignment="1">
      <alignment vertical="center" wrapText="1"/>
    </xf>
    <xf numFmtId="0" fontId="17" fillId="0" borderId="0" xfId="0" applyFont="1" applyAlignment="1">
      <alignment wrapText="1"/>
    </xf>
    <xf numFmtId="14" fontId="17" fillId="19" borderId="1" xfId="1" applyNumberFormat="1" applyFont="1" applyFill="1" applyBorder="1" applyAlignment="1">
      <alignment horizontal="center" vertical="center" wrapText="1"/>
    </xf>
    <xf numFmtId="0" fontId="17" fillId="19" borderId="4" xfId="1" applyFont="1" applyFill="1" applyBorder="1" applyAlignment="1">
      <alignment horizontal="center" vertical="center" wrapText="1"/>
    </xf>
    <xf numFmtId="0" fontId="17" fillId="13" borderId="1" xfId="1" applyFont="1" applyFill="1" applyBorder="1" applyAlignment="1">
      <alignment horizontal="center" vertical="center" wrapText="1"/>
    </xf>
    <xf numFmtId="0" fontId="17" fillId="19" borderId="1" xfId="0" applyFont="1" applyFill="1" applyBorder="1" applyAlignment="1">
      <alignment horizontal="center" vertical="center" wrapText="1"/>
    </xf>
    <xf numFmtId="176" fontId="17" fillId="0" borderId="0" xfId="1" applyNumberFormat="1" applyFont="1" applyAlignment="1">
      <alignment horizontal="left" vertical="center" wrapText="1"/>
    </xf>
    <xf numFmtId="14" fontId="17" fillId="0" borderId="1" xfId="0" applyNumberFormat="1" applyFont="1" applyBorder="1" applyAlignment="1">
      <alignment horizontal="center" vertical="center" wrapText="1"/>
    </xf>
    <xf numFmtId="0" fontId="17" fillId="0" borderId="0" xfId="1" applyFont="1" applyAlignment="1">
      <alignment horizontal="center" vertical="center" wrapText="1"/>
    </xf>
    <xf numFmtId="0" fontId="17" fillId="19" borderId="9" xfId="1" applyFont="1" applyFill="1" applyBorder="1" applyAlignment="1">
      <alignment horizontal="center" vertical="center" wrapText="1"/>
    </xf>
    <xf numFmtId="0" fontId="17" fillId="0" borderId="8" xfId="1" applyFont="1" applyBorder="1" applyAlignment="1">
      <alignment horizontal="center" vertical="center" wrapText="1"/>
    </xf>
    <xf numFmtId="14" fontId="15" fillId="0" borderId="0" xfId="1" applyNumberFormat="1" applyFont="1" applyAlignment="1">
      <alignment horizontal="center" vertical="center" wrapText="1"/>
    </xf>
    <xf numFmtId="0" fontId="17" fillId="19" borderId="11" xfId="1" applyFont="1" applyFill="1" applyBorder="1" applyAlignment="1">
      <alignment horizontal="center" vertical="center" wrapText="1"/>
    </xf>
    <xf numFmtId="49" fontId="17" fillId="20" borderId="0" xfId="1" applyNumberFormat="1" applyFont="1" applyFill="1" applyAlignment="1">
      <alignment vertical="center" wrapText="1"/>
    </xf>
    <xf numFmtId="0" fontId="17" fillId="19" borderId="0" xfId="1" applyFont="1" applyFill="1" applyAlignment="1">
      <alignment horizontal="center" vertical="center" wrapText="1"/>
    </xf>
    <xf numFmtId="176" fontId="17" fillId="4" borderId="3" xfId="1" applyNumberFormat="1" applyFont="1" applyFill="1" applyBorder="1" applyAlignment="1">
      <alignment horizontal="center" vertical="center" wrapText="1"/>
    </xf>
    <xf numFmtId="176" fontId="17" fillId="0" borderId="8" xfId="1" applyNumberFormat="1" applyFont="1" applyBorder="1" applyAlignment="1">
      <alignment horizontal="center" vertical="center" wrapText="1"/>
    </xf>
    <xf numFmtId="0" fontId="17" fillId="0" borderId="9" xfId="1" applyFont="1" applyBorder="1" applyAlignment="1">
      <alignment horizontal="center" vertical="center" wrapText="1"/>
    </xf>
    <xf numFmtId="0" fontId="15" fillId="0" borderId="0" xfId="0" applyFont="1" applyAlignment="1">
      <alignment vertical="center"/>
    </xf>
    <xf numFmtId="0" fontId="15" fillId="0" borderId="0" xfId="3" applyFont="1">
      <alignment vertical="center"/>
    </xf>
    <xf numFmtId="0" fontId="13" fillId="0" borderId="0" xfId="1"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13" fillId="13" borderId="0" xfId="0" applyFont="1" applyFill="1" applyAlignment="1">
      <alignment vertical="center" wrapText="1"/>
    </xf>
    <xf numFmtId="0" fontId="15" fillId="13" borderId="0" xfId="0" applyFont="1" applyFill="1" applyAlignment="1">
      <alignment vertical="center" wrapText="1"/>
    </xf>
    <xf numFmtId="0" fontId="15" fillId="0" borderId="1" xfId="0" applyFont="1" applyBorder="1" applyAlignment="1">
      <alignment horizontal="center" vertical="center"/>
    </xf>
    <xf numFmtId="0" fontId="32" fillId="13" borderId="0" xfId="0" applyFont="1" applyFill="1" applyAlignment="1">
      <alignment vertical="center"/>
    </xf>
    <xf numFmtId="0" fontId="33" fillId="13" borderId="0" xfId="0" applyFont="1" applyFill="1" applyAlignment="1">
      <alignment horizontal="left" vertical="center" wrapText="1"/>
    </xf>
    <xf numFmtId="0" fontId="27" fillId="13" borderId="0" xfId="0" applyFont="1" applyFill="1" applyAlignment="1">
      <alignment horizontal="left" vertical="center"/>
    </xf>
    <xf numFmtId="0" fontId="27" fillId="13" borderId="0" xfId="0" applyFont="1" applyFill="1" applyAlignment="1">
      <alignment horizontal="left" vertical="center" wrapText="1"/>
    </xf>
    <xf numFmtId="0" fontId="35" fillId="13" borderId="0" xfId="0" applyFont="1" applyFill="1" applyAlignment="1">
      <alignment vertical="center"/>
    </xf>
    <xf numFmtId="0" fontId="15" fillId="0" borderId="0" xfId="0" applyFont="1" applyAlignment="1">
      <alignment wrapText="1"/>
    </xf>
    <xf numFmtId="176" fontId="17" fillId="0" borderId="1" xfId="1" applyNumberFormat="1" applyFont="1" applyBorder="1" applyAlignment="1">
      <alignment horizontal="left" vertical="center"/>
    </xf>
    <xf numFmtId="176" fontId="15" fillId="0" borderId="0" xfId="1" applyNumberFormat="1" applyFont="1">
      <alignment vertical="center"/>
    </xf>
    <xf numFmtId="0" fontId="37" fillId="13" borderId="0" xfId="0" applyFont="1" applyFill="1" applyAlignment="1">
      <alignment horizontal="left" vertical="center"/>
    </xf>
    <xf numFmtId="0" fontId="38" fillId="13" borderId="0" xfId="0" applyFont="1" applyFill="1" applyAlignment="1">
      <alignment horizontal="left" vertical="center"/>
    </xf>
    <xf numFmtId="0" fontId="13" fillId="13" borderId="0" xfId="0" applyFont="1" applyFill="1" applyAlignment="1">
      <alignment horizontal="center" vertical="center"/>
    </xf>
    <xf numFmtId="0" fontId="39" fillId="13" borderId="0" xfId="0" applyFont="1" applyFill="1" applyAlignment="1">
      <alignment horizontal="left" vertical="center"/>
    </xf>
    <xf numFmtId="0" fontId="13" fillId="13" borderId="0" xfId="0" applyFont="1" applyFill="1"/>
    <xf numFmtId="14" fontId="22" fillId="13" borderId="1" xfId="0" applyNumberFormat="1" applyFont="1" applyFill="1" applyBorder="1" applyAlignment="1">
      <alignment horizontal="center" vertical="center" wrapText="1"/>
    </xf>
    <xf numFmtId="14" fontId="10" fillId="13" borderId="0" xfId="0" applyNumberFormat="1" applyFont="1" applyFill="1" applyAlignment="1">
      <alignment horizontal="center" vertical="center" wrapText="1"/>
    </xf>
    <xf numFmtId="14" fontId="12" fillId="13" borderId="0" xfId="0" applyNumberFormat="1" applyFont="1" applyFill="1" applyAlignment="1">
      <alignment horizontal="center" vertical="center" wrapText="1"/>
    </xf>
    <xf numFmtId="14" fontId="11" fillId="9" borderId="1" xfId="0" applyNumberFormat="1"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3" borderId="0" xfId="0" applyFont="1" applyFill="1" applyAlignment="1">
      <alignment vertical="center" wrapText="1"/>
    </xf>
    <xf numFmtId="0" fontId="19" fillId="13" borderId="0" xfId="0" applyFont="1" applyFill="1" applyAlignment="1">
      <alignment vertical="center" wrapText="1"/>
    </xf>
    <xf numFmtId="0" fontId="12"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14" fontId="14" fillId="13" borderId="0" xfId="0" applyNumberFormat="1" applyFont="1" applyFill="1" applyAlignment="1">
      <alignment horizontal="center" vertical="center"/>
    </xf>
    <xf numFmtId="0" fontId="14" fillId="13" borderId="0" xfId="0" applyFont="1" applyFill="1" applyAlignment="1">
      <alignment horizontal="center" vertical="center"/>
    </xf>
    <xf numFmtId="0" fontId="13" fillId="13" borderId="0" xfId="0" applyFont="1" applyFill="1" applyAlignment="1">
      <alignment horizontal="center"/>
    </xf>
    <xf numFmtId="0" fontId="40" fillId="13" borderId="0" xfId="0" applyFont="1" applyFill="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2" fillId="0" borderId="0" xfId="0" applyFont="1" applyAlignment="1">
      <alignment horizontal="left" vertical="center"/>
    </xf>
    <xf numFmtId="14" fontId="12" fillId="0" borderId="0" xfId="0" applyNumberFormat="1" applyFont="1" applyAlignment="1">
      <alignment horizontal="center" vertical="center" wrapText="1"/>
    </xf>
    <xf numFmtId="0" fontId="12" fillId="0" borderId="0" xfId="0" applyFont="1" applyAlignment="1">
      <alignment horizontal="center" vertical="center"/>
    </xf>
    <xf numFmtId="0" fontId="26" fillId="2" borderId="5" xfId="1" applyFont="1" applyFill="1" applyBorder="1" applyAlignment="1" applyProtection="1">
      <alignment horizontal="center" vertical="center" wrapText="1"/>
      <protection locked="0"/>
    </xf>
    <xf numFmtId="0" fontId="26" fillId="2" borderId="2"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14" fontId="26" fillId="2" borderId="2" xfId="1" applyNumberFormat="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wrapText="1"/>
      <protection locked="0"/>
    </xf>
    <xf numFmtId="0" fontId="26" fillId="2" borderId="2" xfId="1" applyFont="1" applyFill="1" applyBorder="1" applyAlignment="1" applyProtection="1">
      <alignment vertical="center" wrapText="1"/>
      <protection locked="0"/>
    </xf>
    <xf numFmtId="176" fontId="26" fillId="2" borderId="2" xfId="1" applyNumberFormat="1"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6" fillId="22" borderId="1" xfId="0" applyFont="1" applyFill="1" applyBorder="1" applyAlignment="1">
      <alignment horizontal="center" vertical="center"/>
    </xf>
    <xf numFmtId="0" fontId="41" fillId="13" borderId="0" xfId="0" applyFont="1" applyFill="1" applyAlignment="1">
      <alignment horizontal="left" vertical="center"/>
    </xf>
    <xf numFmtId="0" fontId="17" fillId="13" borderId="0" xfId="0" applyFont="1" applyFill="1" applyAlignment="1">
      <alignment horizontal="left" vertical="center"/>
    </xf>
    <xf numFmtId="0" fontId="10" fillId="13" borderId="1" xfId="0" applyFont="1" applyFill="1" applyBorder="1" applyAlignment="1">
      <alignment horizontal="right" vertical="center"/>
    </xf>
    <xf numFmtId="14" fontId="15" fillId="13" borderId="1" xfId="0" applyNumberFormat="1"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wrapText="1"/>
    </xf>
    <xf numFmtId="14" fontId="17" fillId="12" borderId="1" xfId="0" applyNumberFormat="1"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4" fontId="17" fillId="8" borderId="1" xfId="0" applyNumberFormat="1"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177" fontId="15" fillId="8" borderId="1" xfId="1" applyNumberFormat="1" applyFont="1" applyFill="1" applyBorder="1" applyAlignment="1" applyProtection="1">
      <alignment horizontal="left" vertical="center" wrapText="1"/>
      <protection locked="0"/>
    </xf>
    <xf numFmtId="0" fontId="0" fillId="13" borderId="0" xfId="0" applyFill="1"/>
    <xf numFmtId="49" fontId="15" fillId="6" borderId="1" xfId="1" applyNumberFormat="1" applyFont="1" applyFill="1" applyBorder="1" applyAlignment="1" applyProtection="1">
      <alignment horizontal="center" vertical="center"/>
      <protection locked="0"/>
    </xf>
    <xf numFmtId="177" fontId="15" fillId="3" borderId="1" xfId="1" applyNumberFormat="1" applyFont="1" applyFill="1" applyBorder="1" applyAlignment="1" applyProtection="1">
      <alignment horizontal="center" vertical="center" wrapText="1"/>
      <protection locked="0"/>
    </xf>
    <xf numFmtId="177" fontId="17" fillId="3" borderId="1" xfId="1" applyNumberFormat="1" applyFont="1" applyFill="1" applyBorder="1" applyAlignment="1" applyProtection="1">
      <alignment horizontal="center" vertical="center" wrapText="1"/>
      <protection locked="0"/>
    </xf>
    <xf numFmtId="177" fontId="17" fillId="4" borderId="1" xfId="1" applyNumberFormat="1"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5" borderId="1" xfId="3"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2" xfId="1" applyFont="1" applyFill="1" applyBorder="1" applyProtection="1">
      <alignment vertical="center"/>
      <protection locked="0"/>
    </xf>
    <xf numFmtId="176" fontId="26" fillId="2" borderId="2" xfId="1" applyNumberFormat="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13" fillId="13" borderId="0" xfId="0" applyFont="1" applyFill="1" applyAlignment="1">
      <alignment horizontal="left" vertical="center" wrapText="1"/>
    </xf>
    <xf numFmtId="0" fontId="17" fillId="16" borderId="4" xfId="1" applyFont="1" applyFill="1" applyBorder="1" applyAlignment="1" applyProtection="1">
      <alignment horizontal="center" vertical="center"/>
      <protection locked="0"/>
    </xf>
    <xf numFmtId="0" fontId="17" fillId="0" borderId="8" xfId="1" applyFont="1" applyBorder="1">
      <alignment vertical="center"/>
    </xf>
    <xf numFmtId="49" fontId="17" fillId="0" borderId="1" xfId="1" applyNumberFormat="1" applyFont="1" applyBorder="1" applyAlignment="1">
      <alignment horizontal="left" vertical="center"/>
    </xf>
    <xf numFmtId="49" fontId="17" fillId="13" borderId="1" xfId="0" applyNumberFormat="1" applyFont="1" applyFill="1" applyBorder="1" applyAlignment="1">
      <alignment horizontal="left" vertical="center"/>
    </xf>
    <xf numFmtId="0" fontId="42" fillId="0" borderId="0" xfId="119" applyFont="1" applyFill="1" applyProtection="1"/>
    <xf numFmtId="14" fontId="42" fillId="13" borderId="0" xfId="119" applyNumberFormat="1" applyFont="1" applyFill="1" applyAlignment="1" applyProtection="1">
      <alignment horizontal="left" vertical="center"/>
    </xf>
    <xf numFmtId="0" fontId="27" fillId="13" borderId="0" xfId="0" applyFont="1" applyFill="1" applyAlignment="1">
      <alignment horizontal="center" vertical="center"/>
    </xf>
    <xf numFmtId="0" fontId="17" fillId="13" borderId="0" xfId="0" applyFont="1" applyFill="1" applyAlignment="1">
      <alignment horizontal="center" vertical="center"/>
    </xf>
    <xf numFmtId="0" fontId="16" fillId="13" borderId="0" xfId="0" applyFont="1" applyFill="1" applyAlignment="1">
      <alignment horizontal="center" vertical="center"/>
    </xf>
    <xf numFmtId="0" fontId="17" fillId="13" borderId="0" xfId="0" applyFont="1" applyFill="1" applyAlignment="1" applyProtection="1">
      <alignment horizontal="center" vertical="center" wrapText="1"/>
      <protection locked="0"/>
    </xf>
    <xf numFmtId="0" fontId="43" fillId="13" borderId="0" xfId="0" applyFont="1" applyFill="1" applyAlignment="1">
      <alignment horizontal="center" vertical="center" wrapText="1"/>
    </xf>
    <xf numFmtId="14" fontId="13" fillId="13" borderId="0" xfId="0" applyNumberFormat="1" applyFont="1" applyFill="1" applyAlignment="1">
      <alignment horizontal="center" vertical="center"/>
    </xf>
    <xf numFmtId="177" fontId="15" fillId="4" borderId="1" xfId="1" applyNumberFormat="1" applyFont="1" applyFill="1" applyBorder="1" applyAlignment="1" applyProtection="1">
      <alignment horizontal="center" vertical="center" wrapText="1"/>
      <protection locked="0"/>
    </xf>
    <xf numFmtId="0" fontId="41" fillId="0" borderId="0" xfId="0" applyFont="1" applyAlignment="1">
      <alignment horizontal="left" vertical="center"/>
    </xf>
    <xf numFmtId="0" fontId="41" fillId="0" borderId="0" xfId="1" applyFont="1">
      <alignment vertical="center"/>
    </xf>
    <xf numFmtId="49" fontId="46" fillId="13" borderId="0" xfId="0" applyNumberFormat="1" applyFont="1" applyFill="1" applyAlignment="1">
      <alignment vertical="center" wrapText="1"/>
    </xf>
    <xf numFmtId="0" fontId="47" fillId="13" borderId="0" xfId="0" applyFont="1" applyFill="1" applyAlignment="1">
      <alignment horizontal="left" vertical="center"/>
    </xf>
    <xf numFmtId="49" fontId="46" fillId="13" borderId="0" xfId="0" applyNumberFormat="1" applyFont="1" applyFill="1" applyAlignment="1">
      <alignment horizontal="left" vertical="center" wrapText="1"/>
    </xf>
    <xf numFmtId="49" fontId="48" fillId="13" borderId="0" xfId="0" applyNumberFormat="1" applyFont="1" applyFill="1" applyAlignment="1">
      <alignment horizontal="center" vertical="center"/>
    </xf>
    <xf numFmtId="49" fontId="46" fillId="13" borderId="0" xfId="0" applyNumberFormat="1" applyFont="1" applyFill="1" applyAlignment="1">
      <alignment horizontal="center" vertical="center" wrapText="1"/>
    </xf>
    <xf numFmtId="0" fontId="49" fillId="13" borderId="0" xfId="0" applyFont="1" applyFill="1" applyAlignment="1">
      <alignment horizontal="left" vertical="center"/>
    </xf>
    <xf numFmtId="0" fontId="50" fillId="13" borderId="0" xfId="0" applyFont="1" applyFill="1" applyAlignment="1">
      <alignment horizontal="left"/>
    </xf>
    <xf numFmtId="49" fontId="51" fillId="13" borderId="0" xfId="0" applyNumberFormat="1" applyFont="1" applyFill="1" applyAlignment="1">
      <alignment horizontal="left" vertical="center" wrapText="1"/>
    </xf>
    <xf numFmtId="0" fontId="52" fillId="13" borderId="16" xfId="0" applyFont="1" applyFill="1" applyBorder="1" applyAlignment="1">
      <alignment horizontal="left"/>
    </xf>
    <xf numFmtId="49" fontId="46" fillId="13" borderId="15" xfId="0" applyNumberFormat="1" applyFont="1" applyFill="1" applyBorder="1" applyAlignment="1">
      <alignment horizontal="left" vertical="center" wrapText="1"/>
    </xf>
    <xf numFmtId="49" fontId="46" fillId="13" borderId="17" xfId="0" applyNumberFormat="1" applyFont="1" applyFill="1" applyBorder="1" applyAlignment="1">
      <alignment horizontal="center" vertical="center" wrapText="1"/>
    </xf>
    <xf numFmtId="49" fontId="52" fillId="13" borderId="0" xfId="0" applyNumberFormat="1" applyFont="1" applyFill="1" applyAlignment="1">
      <alignment vertical="center" wrapText="1"/>
    </xf>
    <xf numFmtId="0" fontId="53" fillId="13" borderId="18" xfId="0" applyFont="1" applyFill="1" applyBorder="1"/>
    <xf numFmtId="49" fontId="54" fillId="13" borderId="0" xfId="0" applyNumberFormat="1" applyFont="1" applyFill="1" applyAlignment="1">
      <alignment horizontal="left" vertical="center" wrapText="1"/>
    </xf>
    <xf numFmtId="49" fontId="52" fillId="13" borderId="19" xfId="0" applyNumberFormat="1" applyFont="1" applyFill="1" applyBorder="1" applyAlignment="1">
      <alignment horizontal="center" vertical="center" wrapText="1"/>
    </xf>
    <xf numFmtId="49" fontId="52" fillId="13" borderId="0" xfId="0" applyNumberFormat="1" applyFont="1" applyFill="1" applyAlignment="1">
      <alignment horizontal="center" vertical="center" wrapText="1"/>
    </xf>
    <xf numFmtId="0" fontId="52" fillId="13" borderId="18" xfId="0" applyFont="1" applyFill="1" applyBorder="1" applyAlignment="1">
      <alignment horizontal="left"/>
    </xf>
    <xf numFmtId="0" fontId="51" fillId="13" borderId="0" xfId="0" applyFont="1" applyFill="1" applyAlignment="1">
      <alignment horizontal="left" vertical="center" wrapText="1"/>
    </xf>
    <xf numFmtId="0" fontId="51" fillId="13" borderId="19" xfId="0" applyFont="1" applyFill="1" applyBorder="1" applyAlignment="1">
      <alignment horizontal="left" vertical="center" wrapText="1"/>
    </xf>
    <xf numFmtId="0" fontId="48" fillId="13" borderId="0" xfId="0" applyFont="1" applyFill="1" applyAlignment="1">
      <alignment horizontal="left" vertical="center" wrapText="1"/>
    </xf>
    <xf numFmtId="49" fontId="51" fillId="13" borderId="0" xfId="0" applyNumberFormat="1" applyFont="1" applyFill="1" applyAlignment="1">
      <alignment vertical="center" wrapText="1"/>
    </xf>
    <xf numFmtId="49" fontId="46" fillId="13" borderId="19" xfId="0" applyNumberFormat="1" applyFont="1" applyFill="1" applyBorder="1" applyAlignment="1">
      <alignment horizontal="center" vertical="center" wrapText="1"/>
    </xf>
    <xf numFmtId="0" fontId="46" fillId="13" borderId="0" xfId="0" applyFont="1" applyFill="1" applyAlignment="1">
      <alignment horizontal="left" vertical="center" wrapText="1"/>
    </xf>
    <xf numFmtId="0" fontId="57" fillId="13" borderId="18" xfId="0" applyFont="1" applyFill="1" applyBorder="1" applyAlignment="1">
      <alignment horizontal="left" wrapText="1"/>
    </xf>
    <xf numFmtId="0" fontId="51" fillId="13" borderId="0" xfId="0" applyFont="1" applyFill="1" applyAlignment="1">
      <alignment vertical="center" wrapText="1"/>
    </xf>
    <xf numFmtId="49" fontId="46" fillId="13" borderId="0" xfId="0" applyNumberFormat="1" applyFont="1" applyFill="1" applyAlignment="1">
      <alignment wrapText="1"/>
    </xf>
    <xf numFmtId="0" fontId="51" fillId="13" borderId="0" xfId="0" applyFont="1" applyFill="1" applyAlignment="1">
      <alignment horizontal="left" wrapText="1"/>
    </xf>
    <xf numFmtId="0" fontId="51" fillId="13" borderId="19" xfId="0" applyFont="1" applyFill="1" applyBorder="1" applyAlignment="1">
      <alignment horizontal="left" wrapText="1"/>
    </xf>
    <xf numFmtId="0" fontId="48" fillId="13" borderId="0" xfId="0" applyFont="1" applyFill="1" applyAlignment="1">
      <alignment horizontal="left" wrapText="1"/>
    </xf>
    <xf numFmtId="0" fontId="58" fillId="13" borderId="0" xfId="0" applyFont="1" applyFill="1" applyAlignment="1">
      <alignment horizontal="left" vertical="center" wrapText="1"/>
    </xf>
    <xf numFmtId="49" fontId="48" fillId="13" borderId="0" xfId="0" applyNumberFormat="1" applyFont="1" applyFill="1" applyAlignment="1">
      <alignment vertical="center" wrapText="1"/>
    </xf>
    <xf numFmtId="0" fontId="48" fillId="13" borderId="0" xfId="0" applyFont="1" applyFill="1" applyAlignment="1">
      <alignment horizontal="left" vertical="center"/>
    </xf>
    <xf numFmtId="0" fontId="51" fillId="13" borderId="0" xfId="0" applyFont="1" applyFill="1" applyAlignment="1">
      <alignment horizontal="left" vertical="center"/>
    </xf>
    <xf numFmtId="49" fontId="59" fillId="9" borderId="0" xfId="0" applyNumberFormat="1" applyFont="1" applyFill="1" applyAlignment="1">
      <alignment horizontal="center" vertical="center" wrapText="1"/>
    </xf>
    <xf numFmtId="49" fontId="59" fillId="13" borderId="0" xfId="0" applyNumberFormat="1" applyFont="1" applyFill="1" applyAlignment="1">
      <alignment horizontal="center" vertical="center" wrapText="1"/>
    </xf>
    <xf numFmtId="49" fontId="51" fillId="13" borderId="1" xfId="0" applyNumberFormat="1" applyFont="1" applyFill="1" applyBorder="1" applyAlignment="1">
      <alignment vertical="center" wrapText="1"/>
    </xf>
    <xf numFmtId="49" fontId="51" fillId="13" borderId="1" xfId="0" applyNumberFormat="1" applyFont="1" applyFill="1" applyBorder="1" applyAlignment="1">
      <alignment horizontal="left" vertical="center" wrapText="1"/>
    </xf>
    <xf numFmtId="49" fontId="51" fillId="13" borderId="1" xfId="0" applyNumberFormat="1" applyFont="1" applyFill="1" applyBorder="1" applyAlignment="1">
      <alignment horizontal="center" vertical="center" wrapText="1"/>
    </xf>
    <xf numFmtId="49" fontId="48" fillId="13" borderId="0" xfId="0" applyNumberFormat="1" applyFont="1" applyFill="1" applyAlignment="1">
      <alignment horizontal="center" vertical="center" wrapText="1"/>
    </xf>
    <xf numFmtId="49" fontId="60" fillId="13" borderId="0" xfId="0" applyNumberFormat="1" applyFont="1" applyFill="1" applyAlignment="1">
      <alignment horizontal="left" vertical="center" wrapText="1"/>
    </xf>
    <xf numFmtId="49" fontId="48" fillId="13" borderId="0" xfId="0" applyNumberFormat="1" applyFont="1" applyFill="1" applyAlignment="1">
      <alignment horizontal="left" vertical="center" wrapText="1"/>
    </xf>
    <xf numFmtId="49" fontId="51" fillId="13" borderId="0" xfId="0" applyNumberFormat="1" applyFont="1" applyFill="1" applyAlignment="1">
      <alignment horizontal="center" vertical="center" wrapText="1"/>
    </xf>
    <xf numFmtId="0" fontId="58" fillId="13" borderId="0" xfId="0" applyFont="1" applyFill="1" applyAlignment="1">
      <alignment horizontal="left" vertical="center"/>
    </xf>
    <xf numFmtId="0" fontId="46" fillId="13" borderId="0" xfId="0" applyFont="1" applyFill="1" applyAlignment="1">
      <alignment vertical="center"/>
    </xf>
    <xf numFmtId="49" fontId="59" fillId="9" borderId="1" xfId="0" applyNumberFormat="1" applyFont="1" applyFill="1" applyBorder="1" applyAlignment="1">
      <alignment horizontal="center" vertical="center" wrapText="1"/>
    </xf>
    <xf numFmtId="49" fontId="51" fillId="21" borderId="0" xfId="0" applyNumberFormat="1" applyFont="1" applyFill="1" applyAlignment="1">
      <alignment horizontal="left" vertical="center" wrapText="1"/>
    </xf>
    <xf numFmtId="49" fontId="46" fillId="13" borderId="1" xfId="0" applyNumberFormat="1" applyFont="1" applyFill="1" applyBorder="1" applyAlignment="1">
      <alignment vertical="center" wrapText="1"/>
    </xf>
    <xf numFmtId="49" fontId="46" fillId="13" borderId="1" xfId="0" applyNumberFormat="1" applyFont="1" applyFill="1" applyBorder="1" applyAlignment="1">
      <alignment horizontal="left" vertical="center" wrapText="1"/>
    </xf>
    <xf numFmtId="0" fontId="51" fillId="13" borderId="1" xfId="0" applyFont="1" applyFill="1" applyBorder="1" applyAlignment="1">
      <alignment horizontal="center" vertical="center" wrapText="1"/>
    </xf>
    <xf numFmtId="0" fontId="51" fillId="21" borderId="0" xfId="0" applyFont="1" applyFill="1" applyAlignment="1">
      <alignment horizontal="left" vertical="center" wrapText="1"/>
    </xf>
    <xf numFmtId="49" fontId="46" fillId="13" borderId="8" xfId="0" applyNumberFormat="1" applyFont="1" applyFill="1" applyBorder="1" applyAlignment="1">
      <alignment horizontal="left" vertical="center" wrapText="1"/>
    </xf>
    <xf numFmtId="49" fontId="51" fillId="13" borderId="8" xfId="0" applyNumberFormat="1" applyFont="1" applyFill="1" applyBorder="1" applyAlignment="1">
      <alignment horizontal="center" vertical="center" wrapText="1"/>
    </xf>
    <xf numFmtId="49" fontId="61" fillId="13" borderId="1" xfId="0" applyNumberFormat="1" applyFont="1" applyFill="1" applyBorder="1" applyAlignment="1">
      <alignment horizontal="left" vertical="center" wrapText="1"/>
    </xf>
    <xf numFmtId="0" fontId="51" fillId="0" borderId="1" xfId="0" applyFont="1" applyBorder="1" applyAlignment="1">
      <alignment horizontal="center" vertical="center" wrapText="1"/>
    </xf>
    <xf numFmtId="49" fontId="51" fillId="0" borderId="1" xfId="0" applyNumberFormat="1" applyFont="1" applyBorder="1" applyAlignment="1">
      <alignment horizontal="center" vertical="center" wrapText="1"/>
    </xf>
    <xf numFmtId="0" fontId="48" fillId="21" borderId="0" xfId="0" applyFont="1" applyFill="1" applyAlignment="1">
      <alignment horizontal="left" vertical="center" wrapText="1"/>
    </xf>
    <xf numFmtId="0" fontId="51" fillId="13" borderId="0" xfId="0" applyFont="1" applyFill="1" applyAlignment="1">
      <alignment horizontal="center" vertical="center" wrapText="1"/>
    </xf>
    <xf numFmtId="49" fontId="46" fillId="13" borderId="1" xfId="0" applyNumberFormat="1" applyFont="1" applyFill="1" applyBorder="1" applyAlignment="1">
      <alignment horizontal="center" vertical="center" wrapText="1"/>
    </xf>
    <xf numFmtId="0" fontId="62" fillId="13" borderId="0" xfId="0" applyFont="1" applyFill="1" applyAlignment="1">
      <alignment horizontal="left" vertical="center"/>
    </xf>
    <xf numFmtId="49" fontId="46" fillId="21" borderId="0" xfId="0" applyNumberFormat="1" applyFont="1" applyFill="1" applyAlignment="1">
      <alignment horizontal="center" vertical="center" wrapText="1"/>
    </xf>
    <xf numFmtId="49" fontId="63" fillId="13" borderId="0" xfId="119" applyNumberFormat="1" applyFont="1" applyFill="1" applyAlignment="1">
      <alignment horizontal="center" vertical="center" wrapText="1"/>
    </xf>
    <xf numFmtId="49" fontId="51" fillId="21" borderId="0" xfId="0" applyNumberFormat="1" applyFont="1" applyFill="1" applyAlignment="1">
      <alignment horizontal="center" vertical="center" wrapText="1"/>
    </xf>
    <xf numFmtId="0" fontId="64" fillId="13" borderId="0" xfId="0" applyFont="1" applyFill="1"/>
    <xf numFmtId="0" fontId="64" fillId="13" borderId="0" xfId="0" applyFont="1" applyFill="1" applyAlignment="1">
      <alignment horizontal="left" vertical="center"/>
    </xf>
    <xf numFmtId="0" fontId="41" fillId="0" borderId="0" xfId="0" applyFont="1" applyAlignment="1">
      <alignment vertical="center"/>
    </xf>
    <xf numFmtId="0" fontId="17" fillId="6" borderId="3" xfId="1" applyFont="1" applyFill="1" applyBorder="1" applyAlignment="1">
      <alignment horizontal="center" vertical="center"/>
    </xf>
    <xf numFmtId="0" fontId="17" fillId="6" borderId="3" xfId="1" quotePrefix="1" applyFont="1" applyFill="1" applyBorder="1" applyAlignment="1">
      <alignment horizontal="center" vertical="center"/>
    </xf>
    <xf numFmtId="0" fontId="13" fillId="0" borderId="4" xfId="1" applyFont="1" applyBorder="1" applyAlignment="1">
      <alignment horizontal="center" vertical="center" wrapText="1"/>
    </xf>
    <xf numFmtId="0" fontId="17" fillId="6" borderId="7" xfId="1" applyFont="1" applyFill="1" applyBorder="1" applyAlignment="1">
      <alignment horizontal="center" vertical="center"/>
    </xf>
    <xf numFmtId="176" fontId="17" fillId="0" borderId="8" xfId="1" applyNumberFormat="1" applyFont="1" applyBorder="1" applyAlignment="1">
      <alignment horizontal="left" vertical="center"/>
    </xf>
    <xf numFmtId="0" fontId="13" fillId="0" borderId="9" xfId="1" applyFont="1" applyBorder="1" applyAlignment="1">
      <alignment horizontal="center" vertical="center" wrapText="1"/>
    </xf>
    <xf numFmtId="0" fontId="13" fillId="16" borderId="0" xfId="1" applyFont="1" applyFill="1" applyAlignment="1">
      <alignment horizontal="center" vertical="center" wrapText="1"/>
    </xf>
    <xf numFmtId="0" fontId="26" fillId="0" borderId="6" xfId="1" applyFont="1" applyBorder="1" applyAlignment="1" applyProtection="1">
      <alignment horizontal="center" vertical="center" wrapText="1"/>
      <protection locked="0"/>
    </xf>
    <xf numFmtId="0" fontId="15" fillId="0" borderId="24" xfId="1" applyFont="1" applyBorder="1" applyAlignment="1">
      <alignment vertical="center" wrapText="1"/>
    </xf>
    <xf numFmtId="49" fontId="15" fillId="0" borderId="24" xfId="1" applyNumberFormat="1" applyFont="1" applyBorder="1" applyAlignment="1">
      <alignment horizontal="left" vertical="center" wrapText="1"/>
    </xf>
    <xf numFmtId="49" fontId="17" fillId="0" borderId="24" xfId="1" applyNumberFormat="1" applyFont="1" applyBorder="1" applyAlignment="1">
      <alignment horizontal="left" vertical="center" wrapText="1"/>
    </xf>
    <xf numFmtId="0" fontId="13" fillId="0" borderId="1" xfId="1" applyFont="1" applyBorder="1" applyAlignment="1">
      <alignment horizontal="center" vertical="center" wrapText="1"/>
    </xf>
    <xf numFmtId="0" fontId="17" fillId="0" borderId="24" xfId="1" applyFont="1" applyBorder="1" applyAlignment="1">
      <alignment horizontal="center" vertical="center" wrapText="1"/>
    </xf>
    <xf numFmtId="0" fontId="13" fillId="0" borderId="24" xfId="1" applyFont="1" applyBorder="1" applyAlignment="1">
      <alignment horizontal="center" vertical="center" wrapText="1"/>
    </xf>
    <xf numFmtId="49" fontId="13" fillId="0" borderId="24" xfId="1" applyNumberFormat="1" applyFont="1" applyBorder="1" applyAlignment="1">
      <alignment horizontal="left" vertical="center" wrapText="1"/>
    </xf>
    <xf numFmtId="49" fontId="13" fillId="0" borderId="24" xfId="1" applyNumberFormat="1" applyFont="1" applyBorder="1" applyAlignment="1">
      <alignment horizontal="center" vertical="center" wrapText="1"/>
    </xf>
    <xf numFmtId="0" fontId="13" fillId="0" borderId="24" xfId="1" applyFont="1" applyBorder="1" applyAlignment="1">
      <alignment vertical="center" wrapText="1"/>
    </xf>
    <xf numFmtId="0" fontId="13" fillId="0" borderId="24" xfId="1" applyFont="1" applyBorder="1" applyAlignment="1">
      <alignment horizontal="left" vertical="center" wrapText="1"/>
    </xf>
    <xf numFmtId="0" fontId="17" fillId="0" borderId="24" xfId="1" applyFont="1" applyBorder="1" applyAlignment="1">
      <alignment horizontal="left" vertical="center" wrapText="1"/>
    </xf>
    <xf numFmtId="0" fontId="17" fillId="0" borderId="24" xfId="1" applyFont="1" applyBorder="1" applyAlignment="1">
      <alignment vertical="center" wrapText="1"/>
    </xf>
    <xf numFmtId="177" fontId="17" fillId="3" borderId="1" xfId="1" applyNumberFormat="1" applyFont="1" applyFill="1" applyBorder="1" applyAlignment="1">
      <alignment horizontal="center" vertical="center" wrapText="1"/>
    </xf>
    <xf numFmtId="177" fontId="17" fillId="19" borderId="1" xfId="1" applyNumberFormat="1" applyFont="1" applyFill="1" applyBorder="1" applyAlignment="1">
      <alignment horizontal="center" vertical="center" wrapText="1"/>
    </xf>
    <xf numFmtId="0" fontId="17" fillId="19" borderId="1" xfId="0" applyFont="1" applyFill="1" applyBorder="1" applyAlignment="1">
      <alignment vertical="center" wrapText="1"/>
    </xf>
    <xf numFmtId="0" fontId="13" fillId="16" borderId="0" xfId="1" applyFont="1" applyFill="1" applyAlignment="1">
      <alignment vertical="center" wrapText="1"/>
    </xf>
    <xf numFmtId="0" fontId="15" fillId="16" borderId="0" xfId="0" applyFont="1" applyFill="1" applyAlignment="1">
      <alignment vertical="center"/>
    </xf>
    <xf numFmtId="0" fontId="15" fillId="7" borderId="23" xfId="0"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176" fontId="16" fillId="2" borderId="1" xfId="1" applyNumberFormat="1" applyFont="1" applyFill="1" applyBorder="1" applyAlignment="1" applyProtection="1">
      <alignment horizontal="center" vertical="center" wrapText="1"/>
      <protection locked="0"/>
    </xf>
    <xf numFmtId="0" fontId="16" fillId="2" borderId="1" xfId="3" applyFont="1" applyFill="1" applyBorder="1" applyAlignment="1" applyProtection="1">
      <alignment horizontal="center" vertical="center" wrapText="1"/>
      <protection locked="0"/>
    </xf>
    <xf numFmtId="0" fontId="16" fillId="2" borderId="1" xfId="1" applyFont="1" applyFill="1" applyBorder="1" applyAlignment="1">
      <alignment horizontal="center" vertical="center" wrapText="1"/>
    </xf>
    <xf numFmtId="0" fontId="12" fillId="5" borderId="1" xfId="0" applyFont="1" applyFill="1" applyBorder="1" applyAlignment="1">
      <alignmen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14" fontId="28" fillId="0" borderId="1" xfId="0" applyNumberFormat="1" applyFont="1" applyBorder="1" applyAlignment="1">
      <alignment horizontal="left" vertical="center" wrapText="1"/>
    </xf>
    <xf numFmtId="14" fontId="12" fillId="0" borderId="1" xfId="0" applyNumberFormat="1" applyFont="1" applyBorder="1" applyAlignment="1">
      <alignment horizontal="left" vertical="center"/>
    </xf>
    <xf numFmtId="14" fontId="28" fillId="0" borderId="1" xfId="0" applyNumberFormat="1" applyFont="1" applyBorder="1" applyAlignment="1">
      <alignment horizontal="left" vertical="center"/>
    </xf>
    <xf numFmtId="14" fontId="28" fillId="5" borderId="1" xfId="0" applyNumberFormat="1" applyFont="1" applyFill="1" applyBorder="1" applyAlignment="1">
      <alignment horizontal="left"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0" fontId="28" fillId="0" borderId="1"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vertical="center"/>
    </xf>
    <xf numFmtId="0" fontId="12" fillId="0" borderId="4" xfId="0" applyFont="1" applyBorder="1" applyAlignment="1">
      <alignment vertical="center" wrapText="1"/>
    </xf>
    <xf numFmtId="0" fontId="12" fillId="0" borderId="14" xfId="0" applyFont="1" applyBorder="1" applyAlignment="1">
      <alignment vertical="center"/>
    </xf>
    <xf numFmtId="0" fontId="12" fillId="0" borderId="14" xfId="0" applyFont="1" applyBorder="1" applyAlignment="1">
      <alignment vertical="center" wrapText="1"/>
    </xf>
    <xf numFmtId="0" fontId="36" fillId="16" borderId="0" xfId="0" applyFont="1" applyFill="1" applyAlignment="1">
      <alignment vertical="center"/>
    </xf>
    <xf numFmtId="0" fontId="13" fillId="16" borderId="0" xfId="0" applyFont="1" applyFill="1"/>
    <xf numFmtId="0" fontId="13" fillId="6" borderId="23" xfId="1" applyFont="1" applyFill="1" applyBorder="1" applyAlignment="1" applyProtection="1">
      <alignment horizontal="center" vertical="center"/>
      <protection locked="0"/>
    </xf>
    <xf numFmtId="0" fontId="17" fillId="6" borderId="23" xfId="1" applyFont="1" applyFill="1" applyBorder="1" applyAlignment="1" applyProtection="1">
      <alignment horizontal="center" vertical="center"/>
      <protection locked="0"/>
    </xf>
    <xf numFmtId="0" fontId="17" fillId="0" borderId="0" xfId="0" applyFont="1" applyAlignment="1">
      <alignment vertical="center" wrapText="1"/>
    </xf>
    <xf numFmtId="0" fontId="17" fillId="7" borderId="3" xfId="0" applyFont="1" applyFill="1" applyBorder="1" applyAlignment="1">
      <alignment horizontal="center" vertical="center" wrapText="1"/>
    </xf>
    <xf numFmtId="0" fontId="17" fillId="0" borderId="1" xfId="0" applyFont="1" applyBorder="1" applyAlignment="1">
      <alignment vertical="center"/>
    </xf>
    <xf numFmtId="0" fontId="17" fillId="0" borderId="4" xfId="0" applyFont="1" applyBorder="1" applyAlignment="1">
      <alignment horizontal="center" vertical="center" wrapText="1"/>
    </xf>
    <xf numFmtId="0" fontId="17" fillId="0" borderId="0" xfId="0" applyFont="1" applyAlignment="1">
      <alignment vertical="center"/>
    </xf>
    <xf numFmtId="0" fontId="17" fillId="6" borderId="25" xfId="1" applyFont="1" applyFill="1" applyBorder="1" applyAlignment="1" applyProtection="1">
      <alignment horizontal="center" vertical="center"/>
      <protection locked="0"/>
    </xf>
    <xf numFmtId="177" fontId="17" fillId="3" borderId="23" xfId="1" applyNumberFormat="1" applyFont="1" applyFill="1" applyBorder="1" applyAlignment="1" applyProtection="1">
      <alignment horizontal="center" vertical="center" wrapText="1"/>
      <protection locked="0"/>
    </xf>
    <xf numFmtId="0" fontId="29" fillId="0" borderId="1" xfId="0" applyFont="1" applyBorder="1" applyAlignment="1">
      <alignment vertical="center" wrapText="1"/>
    </xf>
    <xf numFmtId="0" fontId="29" fillId="23" borderId="1" xfId="0" applyFont="1" applyFill="1" applyBorder="1" applyAlignment="1">
      <alignment vertical="center" wrapText="1"/>
    </xf>
    <xf numFmtId="0" fontId="12" fillId="23" borderId="0" xfId="0" applyFont="1" applyFill="1" applyAlignment="1">
      <alignment vertical="center"/>
    </xf>
    <xf numFmtId="0" fontId="24" fillId="23" borderId="0" xfId="0" applyFont="1" applyFill="1" applyAlignment="1">
      <alignment vertical="center"/>
    </xf>
    <xf numFmtId="49" fontId="51" fillId="0" borderId="1" xfId="0" applyNumberFormat="1" applyFont="1" applyBorder="1" applyAlignment="1">
      <alignment horizontal="left" vertical="center" wrapText="1"/>
    </xf>
    <xf numFmtId="0" fontId="13" fillId="23" borderId="1" xfId="1" applyFont="1" applyFill="1" applyBorder="1" applyAlignment="1">
      <alignment vertical="center" wrapText="1"/>
    </xf>
    <xf numFmtId="0" fontId="13" fillId="23" borderId="1" xfId="1" applyFont="1" applyFill="1" applyBorder="1" applyAlignment="1">
      <alignment horizontal="center" vertical="center" wrapText="1"/>
    </xf>
    <xf numFmtId="0" fontId="13" fillId="23" borderId="4" xfId="1" applyFont="1" applyFill="1" applyBorder="1" applyAlignment="1">
      <alignment horizontal="center" vertical="center" wrapText="1"/>
    </xf>
    <xf numFmtId="0" fontId="13" fillId="23" borderId="24" xfId="1" applyFont="1" applyFill="1" applyBorder="1" applyAlignment="1">
      <alignment horizontal="center" vertical="center" wrapText="1"/>
    </xf>
    <xf numFmtId="0" fontId="13" fillId="23" borderId="0" xfId="1" applyFont="1" applyFill="1" applyAlignment="1">
      <alignment vertical="center" wrapText="1"/>
    </xf>
    <xf numFmtId="177" fontId="17" fillId="23" borderId="3" xfId="1" applyNumberFormat="1" applyFont="1" applyFill="1" applyBorder="1" applyAlignment="1">
      <alignment horizontal="center" vertical="center" wrapText="1"/>
    </xf>
    <xf numFmtId="49" fontId="17" fillId="23" borderId="0" xfId="1" applyNumberFormat="1" applyFont="1" applyFill="1" applyAlignment="1">
      <alignment vertical="center" wrapText="1"/>
    </xf>
    <xf numFmtId="0" fontId="17" fillId="23" borderId="1" xfId="1" applyFont="1" applyFill="1" applyBorder="1" applyAlignment="1">
      <alignment vertical="center" wrapText="1"/>
    </xf>
    <xf numFmtId="0" fontId="17" fillId="23" borderId="0" xfId="1" applyFont="1" applyFill="1" applyAlignment="1">
      <alignment vertical="center" wrapText="1"/>
    </xf>
    <xf numFmtId="49" fontId="68" fillId="13" borderId="1" xfId="0" applyNumberFormat="1" applyFont="1" applyFill="1" applyBorder="1" applyAlignment="1">
      <alignment horizontal="left" vertical="center" wrapText="1"/>
    </xf>
    <xf numFmtId="11" fontId="17" fillId="6" borderId="3" xfId="1" quotePrefix="1" applyNumberFormat="1" applyFont="1" applyFill="1" applyBorder="1" applyAlignment="1">
      <alignment horizontal="center" vertical="center"/>
    </xf>
    <xf numFmtId="0" fontId="17" fillId="0" borderId="4" xfId="1" applyFont="1" applyBorder="1" applyAlignment="1" applyProtection="1">
      <alignment horizontal="center" vertical="center"/>
      <protection locked="0"/>
    </xf>
    <xf numFmtId="0" fontId="69" fillId="0" borderId="1" xfId="1" applyFont="1" applyBorder="1">
      <alignment vertical="center"/>
    </xf>
    <xf numFmtId="177" fontId="17" fillId="23" borderId="1" xfId="1" applyNumberFormat="1" applyFont="1" applyFill="1" applyBorder="1" applyAlignment="1">
      <alignment horizontal="center" vertical="center" wrapText="1"/>
    </xf>
    <xf numFmtId="0" fontId="17" fillId="23" borderId="1" xfId="1" applyFont="1" applyFill="1" applyBorder="1" applyAlignment="1">
      <alignment horizontal="center" vertical="center" wrapText="1"/>
    </xf>
    <xf numFmtId="14" fontId="17" fillId="23" borderId="1" xfId="1" applyNumberFormat="1" applyFont="1" applyFill="1" applyBorder="1" applyAlignment="1">
      <alignment horizontal="center" vertical="center" wrapText="1"/>
    </xf>
    <xf numFmtId="176" fontId="17" fillId="23" borderId="1" xfId="1" applyNumberFormat="1" applyFont="1" applyFill="1" applyBorder="1" applyAlignment="1">
      <alignment horizontal="center" vertical="center" wrapText="1"/>
    </xf>
    <xf numFmtId="0" fontId="17" fillId="23" borderId="4" xfId="1" applyFont="1" applyFill="1" applyBorder="1" applyAlignment="1">
      <alignment horizontal="center" vertical="center" wrapText="1"/>
    </xf>
    <xf numFmtId="49" fontId="13" fillId="23" borderId="0" xfId="1" applyNumberFormat="1" applyFont="1" applyFill="1" applyAlignment="1">
      <alignment vertical="center" wrapText="1"/>
    </xf>
    <xf numFmtId="0" fontId="17" fillId="23" borderId="8" xfId="1" applyFont="1" applyFill="1" applyBorder="1" applyAlignment="1">
      <alignment vertical="center" wrapText="1"/>
    </xf>
    <xf numFmtId="176" fontId="17" fillId="23" borderId="8" xfId="1" applyNumberFormat="1" applyFont="1" applyFill="1" applyBorder="1" applyAlignment="1">
      <alignment horizontal="center" vertical="center" wrapText="1"/>
    </xf>
    <xf numFmtId="0" fontId="17" fillId="23" borderId="8" xfId="1" applyFont="1" applyFill="1" applyBorder="1" applyAlignment="1">
      <alignment horizontal="center" vertical="center" wrapText="1"/>
    </xf>
    <xf numFmtId="0" fontId="17" fillId="23" borderId="9" xfId="1" applyFont="1" applyFill="1" applyBorder="1" applyAlignment="1">
      <alignment horizontal="center" vertical="center" wrapText="1"/>
    </xf>
    <xf numFmtId="0" fontId="28" fillId="5" borderId="1" xfId="0" applyFont="1" applyFill="1" applyBorder="1" applyAlignment="1">
      <alignment vertical="center" wrapText="1"/>
    </xf>
    <xf numFmtId="0" fontId="28" fillId="0" borderId="1" xfId="0" applyFont="1" applyBorder="1" applyAlignment="1">
      <alignment horizontal="center" vertical="center" wrapText="1"/>
    </xf>
    <xf numFmtId="0" fontId="28" fillId="23" borderId="1" xfId="0" applyFont="1" applyFill="1" applyBorder="1" applyAlignment="1">
      <alignment vertical="center" wrapText="1"/>
    </xf>
    <xf numFmtId="14" fontId="28" fillId="23" borderId="1" xfId="0" applyNumberFormat="1" applyFont="1" applyFill="1" applyBorder="1" applyAlignment="1">
      <alignment horizontal="left" vertical="center"/>
    </xf>
    <xf numFmtId="0" fontId="28" fillId="23" borderId="1" xfId="0" applyFont="1" applyFill="1" applyBorder="1" applyAlignment="1">
      <alignment horizontal="center" vertical="center" wrapText="1"/>
    </xf>
    <xf numFmtId="179" fontId="28" fillId="0" borderId="1" xfId="0" applyNumberFormat="1" applyFont="1" applyBorder="1" applyAlignment="1">
      <alignment horizontal="left" vertical="center" wrapText="1"/>
    </xf>
    <xf numFmtId="179" fontId="28" fillId="23" borderId="1" xfId="0" applyNumberFormat="1" applyFont="1" applyFill="1" applyBorder="1" applyAlignment="1">
      <alignment horizontal="left" vertical="center" wrapText="1"/>
    </xf>
    <xf numFmtId="0" fontId="51" fillId="13" borderId="0" xfId="0" applyFont="1" applyFill="1" applyAlignment="1">
      <alignment horizontal="left" vertical="center"/>
    </xf>
    <xf numFmtId="0" fontId="51" fillId="13" borderId="18" xfId="0" applyFont="1" applyFill="1" applyBorder="1" applyAlignment="1">
      <alignment horizontal="left" vertical="center" wrapText="1"/>
    </xf>
    <xf numFmtId="0" fontId="51" fillId="13" borderId="0" xfId="0" applyFont="1" applyFill="1" applyAlignment="1">
      <alignment horizontal="left" vertical="center" wrapText="1"/>
    </xf>
    <xf numFmtId="0" fontId="51" fillId="13" borderId="19" xfId="0" applyFont="1" applyFill="1" applyBorder="1" applyAlignment="1">
      <alignment horizontal="left" vertical="center" wrapText="1"/>
    </xf>
    <xf numFmtId="0" fontId="56" fillId="13" borderId="18" xfId="0" applyFont="1" applyFill="1" applyBorder="1" applyAlignment="1">
      <alignment horizontal="left" vertical="center" wrapText="1"/>
    </xf>
    <xf numFmtId="0" fontId="56" fillId="13" borderId="0" xfId="0" applyFont="1" applyFill="1" applyAlignment="1">
      <alignment horizontal="left" vertical="center" wrapText="1"/>
    </xf>
    <xf numFmtId="0" fontId="56" fillId="13" borderId="19" xfId="0" applyFont="1" applyFill="1" applyBorder="1" applyAlignment="1">
      <alignment horizontal="left" vertical="center" wrapText="1"/>
    </xf>
    <xf numFmtId="0" fontId="51" fillId="0" borderId="18" xfId="0" applyFont="1" applyBorder="1" applyAlignment="1">
      <alignment horizontal="left" vertical="center" wrapText="1"/>
    </xf>
    <xf numFmtId="0" fontId="51" fillId="0" borderId="0" xfId="0" applyFont="1" applyAlignment="1">
      <alignment horizontal="left" vertical="center" wrapText="1"/>
    </xf>
    <xf numFmtId="0" fontId="51" fillId="0" borderId="19" xfId="0" applyFont="1" applyBorder="1" applyAlignment="1">
      <alignment horizontal="left" vertical="center" wrapText="1"/>
    </xf>
    <xf numFmtId="0" fontId="46" fillId="13" borderId="20" xfId="0" applyFont="1" applyFill="1" applyBorder="1" applyAlignment="1">
      <alignment horizontal="left" vertical="center" wrapText="1"/>
    </xf>
    <xf numFmtId="0" fontId="46" fillId="13" borderId="22" xfId="0" applyFont="1" applyFill="1" applyBorder="1" applyAlignment="1">
      <alignment horizontal="left" vertical="center" wrapText="1"/>
    </xf>
    <xf numFmtId="0" fontId="46" fillId="13" borderId="21" xfId="0" applyFont="1" applyFill="1" applyBorder="1" applyAlignment="1">
      <alignment horizontal="left" vertical="center" wrapText="1"/>
    </xf>
    <xf numFmtId="0" fontId="57" fillId="13" borderId="0" xfId="0" applyFont="1" applyFill="1" applyAlignment="1">
      <alignment horizontal="left" vertical="center" wrapText="1"/>
    </xf>
    <xf numFmtId="49" fontId="51" fillId="13" borderId="8" xfId="0" applyNumberFormat="1" applyFont="1" applyFill="1" applyBorder="1" applyAlignment="1">
      <alignment horizontal="left" vertical="center" wrapText="1"/>
    </xf>
    <xf numFmtId="49" fontId="51" fillId="13" borderId="2" xfId="0" applyNumberFormat="1" applyFont="1" applyFill="1" applyBorder="1" applyAlignment="1">
      <alignment horizontal="left" vertical="center" wrapText="1"/>
    </xf>
    <xf numFmtId="49" fontId="51" fillId="13" borderId="24" xfId="0" applyNumberFormat="1" applyFont="1" applyFill="1" applyBorder="1" applyAlignment="1">
      <alignment horizontal="left" vertical="center" wrapText="1"/>
    </xf>
    <xf numFmtId="49" fontId="51" fillId="13" borderId="8" xfId="0" applyNumberFormat="1" applyFont="1" applyFill="1" applyBorder="1" applyAlignment="1">
      <alignment horizontal="left" vertical="center"/>
    </xf>
    <xf numFmtId="49" fontId="51" fillId="13" borderId="2" xfId="0" applyNumberFormat="1" applyFont="1" applyFill="1" applyBorder="1" applyAlignment="1">
      <alignment horizontal="left" vertical="center"/>
    </xf>
    <xf numFmtId="0" fontId="44" fillId="13" borderId="0" xfId="119" applyFont="1" applyFill="1" applyAlignment="1" applyProtection="1">
      <alignment horizontal="left" vertical="center"/>
    </xf>
    <xf numFmtId="0" fontId="34" fillId="13" borderId="12" xfId="0" applyFont="1" applyFill="1" applyBorder="1" applyAlignment="1">
      <alignment horizontal="center" vertical="center"/>
    </xf>
    <xf numFmtId="0" fontId="34" fillId="13" borderId="13" xfId="0" applyFont="1" applyFill="1" applyBorder="1" applyAlignment="1">
      <alignment horizontal="center" vertical="center"/>
    </xf>
    <xf numFmtId="0" fontId="13" fillId="13" borderId="15" xfId="0" applyFont="1" applyFill="1" applyBorder="1" applyAlignment="1">
      <alignment horizontal="left" vertical="top" wrapText="1"/>
    </xf>
  </cellXfs>
  <cellStyles count="120">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9" builtinId="8"/>
    <cellStyle name="標準" xfId="0" builtinId="0"/>
    <cellStyle name="標準 2" xfId="2" xr:uid="{00000000-0005-0000-0000-00003A000000}"/>
    <cellStyle name="標準 2 2" xfId="3" xr:uid="{00000000-0005-0000-0000-00003B000000}"/>
    <cellStyle name="標準 3" xfId="1" xr:uid="{00000000-0005-0000-0000-00003C000000}"/>
    <cellStyle name="標準 4" xfId="118" xr:uid="{00000000-0005-0000-0000-00003D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s>
  <dxfs count="2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dxf>
    <dxf>
      <border>
        <bottom style="thin">
          <color rgb="FF000000"/>
        </bottom>
      </border>
    </dxf>
    <dxf>
      <font>
        <strike val="0"/>
        <outline val="0"/>
        <shadow val="0"/>
        <u val="none"/>
        <vertAlign val="baseline"/>
        <sz val="9"/>
        <color theme="1"/>
        <name val="BIZ UDPゴシック"/>
        <family val="3"/>
        <charset val="128"/>
        <scheme val="none"/>
      </font>
      <fill>
        <patternFill patternType="solid">
          <fgColor indexed="64"/>
          <bgColor theme="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7" formatCode="0_);[Red]\(0\)"/>
      <fill>
        <patternFill patternType="solid">
          <fgColor indexed="64"/>
          <bgColor theme="3"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alignment vertical="center" textRotation="0" wrapText="1" indent="0" justifyLastLine="0" shrinkToFit="0" readingOrder="0"/>
    </dxf>
    <dxf>
      <border>
        <bottom style="thin">
          <color rgb="FF000000"/>
        </bottom>
      </border>
    </dxf>
    <dxf>
      <font>
        <strike val="0"/>
        <outline val="0"/>
        <shadow val="0"/>
        <u val="none"/>
        <vertAlign val="baseline"/>
        <sz val="9"/>
        <name val="BIZ UDPゴシック"/>
        <family val="3"/>
        <charset val="128"/>
        <scheme val="none"/>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9"/>
        <color rgb="FFFF0000"/>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9" formatCode="yyyy/m/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9" formatCode="yyyy/m/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7" formatCode="0_);[Red]\(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name val="BIZ UDPゴシック"/>
        <family val="3"/>
        <charset val="128"/>
        <scheme val="none"/>
      </font>
      <alignment textRotation="0" wrapText="1" indent="0" justifyLastLine="0" shrinkToFit="0" readingOrder="0"/>
    </dxf>
    <dxf>
      <border>
        <bottom style="thin">
          <color rgb="FF000000"/>
        </bottom>
      </border>
    </dxf>
    <dxf>
      <font>
        <strike val="0"/>
        <outline val="0"/>
        <shadow val="0"/>
        <u val="none"/>
        <vertAlign val="baseline"/>
        <sz val="9"/>
        <name val="BIZ UDPゴシック"/>
        <family val="3"/>
        <charset val="128"/>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dxf>
    <dxf>
      <border outline="0">
        <bottom style="thin">
          <color rgb="FF000000"/>
        </bottom>
      </border>
    </dxf>
    <dxf>
      <font>
        <b val="0"/>
        <i val="0"/>
        <strike val="0"/>
        <condense val="0"/>
        <extend val="0"/>
        <outline val="0"/>
        <shadow val="0"/>
        <u val="none"/>
        <vertAlign val="baseline"/>
        <sz val="9"/>
        <color theme="0"/>
        <name val="BIZ UDPゴシック"/>
        <family val="3"/>
        <charset val="128"/>
        <scheme val="none"/>
      </font>
      <fill>
        <patternFill patternType="solid">
          <fgColor indexed="64"/>
          <bgColor theme="1"/>
        </patternFill>
      </fill>
      <border diagonalUp="0" diagonalDown="0">
        <left style="thin">
          <color indexed="64"/>
        </left>
        <right style="thin">
          <color indexed="64"/>
        </right>
        <top/>
        <bottom/>
      </border>
      <protection locked="0" hidden="0"/>
    </dxf>
  </dxfs>
  <tableStyles count="0" defaultTableStyle="TableStyleMedium9" defaultPivotStyle="PivotStyleMedium4"/>
  <colors>
    <mruColors>
      <color rgb="FF0000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647700</xdr:colOff>
      <xdr:row>3</xdr:row>
      <xdr:rowOff>145632</xdr:rowOff>
    </xdr:from>
    <xdr:to>
      <xdr:col>20</xdr:col>
      <xdr:colOff>0</xdr:colOff>
      <xdr:row>30</xdr:row>
      <xdr:rowOff>25710</xdr:rowOff>
    </xdr:to>
    <xdr:pic>
      <xdr:nvPicPr>
        <xdr:cNvPr id="34" name="図 33">
          <a:extLst>
            <a:ext uri="{FF2B5EF4-FFF2-40B4-BE49-F238E27FC236}">
              <a16:creationId xmlns:a16="http://schemas.microsoft.com/office/drawing/2014/main" id="{8E810808-26E0-4459-B0B3-DE82AA8AEBF2}"/>
            </a:ext>
          </a:extLst>
        </xdr:cNvPr>
        <xdr:cNvPicPr>
          <a:picLocks noChangeAspect="1"/>
        </xdr:cNvPicPr>
      </xdr:nvPicPr>
      <xdr:blipFill>
        <a:blip xmlns:r="http://schemas.openxmlformats.org/officeDocument/2006/relationships" r:embed="rId1"/>
        <a:stretch>
          <a:fillRect/>
        </a:stretch>
      </xdr:blipFill>
      <xdr:spPr>
        <a:xfrm>
          <a:off x="7940040" y="839052"/>
          <a:ext cx="5318760" cy="4817838"/>
        </a:xfrm>
        <a:prstGeom prst="rect">
          <a:avLst/>
        </a:prstGeom>
        <a:ln>
          <a:solidFill>
            <a:schemeClr val="tx1"/>
          </a:solidFill>
        </a:ln>
      </xdr:spPr>
    </xdr:pic>
    <xdr:clientData/>
  </xdr:twoCellAnchor>
  <xdr:twoCellAnchor editAs="oneCell">
    <xdr:from>
      <xdr:col>1</xdr:col>
      <xdr:colOff>152400</xdr:colOff>
      <xdr:row>3</xdr:row>
      <xdr:rowOff>137160</xdr:rowOff>
    </xdr:from>
    <xdr:to>
      <xdr:col>9</xdr:col>
      <xdr:colOff>408979</xdr:colOff>
      <xdr:row>39</xdr:row>
      <xdr:rowOff>58285</xdr:rowOff>
    </xdr:to>
    <xdr:pic>
      <xdr:nvPicPr>
        <xdr:cNvPr id="35" name="図 34">
          <a:extLst>
            <a:ext uri="{FF2B5EF4-FFF2-40B4-BE49-F238E27FC236}">
              <a16:creationId xmlns:a16="http://schemas.microsoft.com/office/drawing/2014/main" id="{9F69AF57-321F-4328-A83D-CE0306D13AF0}"/>
            </a:ext>
          </a:extLst>
        </xdr:cNvPr>
        <xdr:cNvPicPr>
          <a:picLocks noChangeAspect="1"/>
        </xdr:cNvPicPr>
      </xdr:nvPicPr>
      <xdr:blipFill>
        <a:blip xmlns:r="http://schemas.openxmlformats.org/officeDocument/2006/relationships" r:embed="rId2"/>
        <a:stretch>
          <a:fillRect/>
        </a:stretch>
      </xdr:blipFill>
      <xdr:spPr>
        <a:xfrm>
          <a:off x="815340" y="830580"/>
          <a:ext cx="5560099" cy="6596245"/>
        </a:xfrm>
        <a:prstGeom prst="rect">
          <a:avLst/>
        </a:prstGeom>
        <a:ln>
          <a:solidFill>
            <a:schemeClr val="tx1"/>
          </a:solidFill>
        </a:ln>
      </xdr:spPr>
    </xdr:pic>
    <xdr:clientData/>
  </xdr:twoCellAnchor>
  <xdr:twoCellAnchor>
    <xdr:from>
      <xdr:col>9</xdr:col>
      <xdr:colOff>525780</xdr:colOff>
      <xdr:row>20</xdr:row>
      <xdr:rowOff>15240</xdr:rowOff>
    </xdr:from>
    <xdr:to>
      <xdr:col>11</xdr:col>
      <xdr:colOff>487680</xdr:colOff>
      <xdr:row>22</xdr:row>
      <xdr:rowOff>99060</xdr:rowOff>
    </xdr:to>
    <xdr:sp macro="" textlink="">
      <xdr:nvSpPr>
        <xdr:cNvPr id="36" name="矢印: 右 35">
          <a:extLst>
            <a:ext uri="{FF2B5EF4-FFF2-40B4-BE49-F238E27FC236}">
              <a16:creationId xmlns:a16="http://schemas.microsoft.com/office/drawing/2014/main" id="{6C4B5FD8-4BE1-4F1F-AA22-31915CF5ACB7}"/>
            </a:ext>
          </a:extLst>
        </xdr:cNvPr>
        <xdr:cNvSpPr/>
      </xdr:nvSpPr>
      <xdr:spPr>
        <a:xfrm>
          <a:off x="6492240" y="3817620"/>
          <a:ext cx="1287780" cy="449580"/>
        </a:xfrm>
        <a:prstGeom prst="righ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9</xdr:col>
      <xdr:colOff>449580</xdr:colOff>
      <xdr:row>13</xdr:row>
      <xdr:rowOff>114300</xdr:rowOff>
    </xdr:from>
    <xdr:to>
      <xdr:col>11</xdr:col>
      <xdr:colOff>586740</xdr:colOff>
      <xdr:row>19</xdr:row>
      <xdr:rowOff>175260</xdr:rowOff>
    </xdr:to>
    <xdr:sp macro="" textlink="">
      <xdr:nvSpPr>
        <xdr:cNvPr id="37" name="テキスト ボックス 36">
          <a:extLst>
            <a:ext uri="{FF2B5EF4-FFF2-40B4-BE49-F238E27FC236}">
              <a16:creationId xmlns:a16="http://schemas.microsoft.com/office/drawing/2014/main" id="{F6367773-E5CE-42C4-8AB6-8FB429B0CDE2}"/>
            </a:ext>
          </a:extLst>
        </xdr:cNvPr>
        <xdr:cNvSpPr txBox="1"/>
      </xdr:nvSpPr>
      <xdr:spPr>
        <a:xfrm>
          <a:off x="6416040" y="2636520"/>
          <a:ext cx="1463040" cy="1158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C00000"/>
              </a:solidFill>
              <a:latin typeface="BIZ UDPゴシック" panose="020B0400000000000000" pitchFamily="50" charset="-128"/>
              <a:ea typeface="BIZ UDPゴシック" panose="020B0400000000000000" pitchFamily="50" charset="-128"/>
            </a:rPr>
            <a:t>「単位登録シート」を作成すると、</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r>
            <a:rPr kumimoji="1" lang="ja-JP" altLang="en-US" sz="1200">
              <a:solidFill>
                <a:srgbClr val="C00000"/>
              </a:solidFill>
              <a:latin typeface="BIZ UDPゴシック" panose="020B0400000000000000" pitchFamily="50" charset="-128"/>
              <a:ea typeface="BIZ UDPゴシック" panose="020B0400000000000000" pitchFamily="50" charset="-128"/>
            </a:rPr>
            <a:t>「提出用シート」は自動で作成されます。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220980</xdr:colOff>
      <xdr:row>11</xdr:row>
      <xdr:rowOff>68580</xdr:rowOff>
    </xdr:from>
    <xdr:to>
      <xdr:col>2</xdr:col>
      <xdr:colOff>45720</xdr:colOff>
      <xdr:row>40</xdr:row>
      <xdr:rowOff>30480</xdr:rowOff>
    </xdr:to>
    <xdr:sp macro="" textlink="">
      <xdr:nvSpPr>
        <xdr:cNvPr id="38" name="四角形: 角を丸くする 37">
          <a:extLst>
            <a:ext uri="{FF2B5EF4-FFF2-40B4-BE49-F238E27FC236}">
              <a16:creationId xmlns:a16="http://schemas.microsoft.com/office/drawing/2014/main" id="{4E3EE9FE-832C-4792-BC0F-38880B406F04}"/>
            </a:ext>
          </a:extLst>
        </xdr:cNvPr>
        <xdr:cNvSpPr/>
      </xdr:nvSpPr>
      <xdr:spPr>
        <a:xfrm>
          <a:off x="883920" y="2125980"/>
          <a:ext cx="487680" cy="5356860"/>
        </a:xfrm>
        <a:prstGeom prst="roundRect">
          <a:avLst>
            <a:gd name="adj" fmla="val 48718"/>
          </a:avLst>
        </a:prstGeom>
        <a:noFill/>
        <a:ln w="28575">
          <a:solidFill>
            <a:srgbClr val="C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2</xdr:col>
      <xdr:colOff>213360</xdr:colOff>
      <xdr:row>17</xdr:row>
      <xdr:rowOff>114300</xdr:rowOff>
    </xdr:from>
    <xdr:to>
      <xdr:col>6</xdr:col>
      <xdr:colOff>327660</xdr:colOff>
      <xdr:row>21</xdr:row>
      <xdr:rowOff>114300</xdr:rowOff>
    </xdr:to>
    <xdr:sp macro="" textlink="">
      <xdr:nvSpPr>
        <xdr:cNvPr id="39" name="吹き出し: 角を丸めた四角形 38">
          <a:extLst>
            <a:ext uri="{FF2B5EF4-FFF2-40B4-BE49-F238E27FC236}">
              <a16:creationId xmlns:a16="http://schemas.microsoft.com/office/drawing/2014/main" id="{860F5E06-B805-44E0-BFBD-D0541D066356}"/>
            </a:ext>
          </a:extLst>
        </xdr:cNvPr>
        <xdr:cNvSpPr/>
      </xdr:nvSpPr>
      <xdr:spPr>
        <a:xfrm>
          <a:off x="1539240" y="3368040"/>
          <a:ext cx="2766060" cy="731520"/>
        </a:xfrm>
        <a:prstGeom prst="wedgeRoundRectCallout">
          <a:avLst>
            <a:gd name="adj1" fmla="val -64508"/>
            <a:gd name="adj2" fmla="val -159375"/>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シート</a:t>
          </a:r>
          <a:r>
            <a:rPr kumimoji="1" lang="en-US" altLang="ja-JP" sz="1100">
              <a:solidFill>
                <a:srgbClr val="C00000"/>
              </a:solidFill>
              <a:latin typeface="BIZ UDPゴシック" panose="020B0400000000000000" pitchFamily="50" charset="-128"/>
              <a:ea typeface="BIZ UDPゴシック" panose="020B0400000000000000" pitchFamily="50" charset="-128"/>
            </a:rPr>
            <a:t>1</a:t>
          </a:r>
          <a:r>
            <a:rPr kumimoji="1" lang="ja-JP" altLang="en-US" sz="1100">
              <a:solidFill>
                <a:srgbClr val="C00000"/>
              </a:solidFill>
              <a:latin typeface="BIZ UDPゴシック" panose="020B0400000000000000" pitchFamily="50" charset="-128"/>
              <a:ea typeface="BIZ UDPゴシック" panose="020B0400000000000000" pitchFamily="50" charset="-128"/>
            </a:rPr>
            <a:t>～４　から、申請したい講習会の「研修単位コード」をコピーして、貼り付けてください。</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91440</xdr:colOff>
      <xdr:row>15</xdr:row>
      <xdr:rowOff>68580</xdr:rowOff>
    </xdr:from>
    <xdr:to>
      <xdr:col>9</xdr:col>
      <xdr:colOff>68580</xdr:colOff>
      <xdr:row>16</xdr:row>
      <xdr:rowOff>152400</xdr:rowOff>
    </xdr:to>
    <xdr:sp macro="" textlink="">
      <xdr:nvSpPr>
        <xdr:cNvPr id="40" name="吹き出し: 角を丸めた四角形 39">
          <a:extLst>
            <a:ext uri="{FF2B5EF4-FFF2-40B4-BE49-F238E27FC236}">
              <a16:creationId xmlns:a16="http://schemas.microsoft.com/office/drawing/2014/main" id="{A883B6FD-C824-48FC-A845-0EEA732F3147}"/>
            </a:ext>
          </a:extLst>
        </xdr:cNvPr>
        <xdr:cNvSpPr/>
      </xdr:nvSpPr>
      <xdr:spPr>
        <a:xfrm>
          <a:off x="4069080" y="2956560"/>
          <a:ext cx="1965960" cy="266700"/>
        </a:xfrm>
        <a:prstGeom prst="wedgeRoundRectCallout">
          <a:avLst>
            <a:gd name="adj1" fmla="val -25000"/>
            <a:gd name="adj2" fmla="val -210893"/>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自動入力されるので、入力不要。</a:t>
          </a:r>
        </a:p>
      </xdr:txBody>
    </xdr:sp>
    <xdr:clientData/>
  </xdr:twoCellAnchor>
  <xdr:twoCellAnchor>
    <xdr:from>
      <xdr:col>2</xdr:col>
      <xdr:colOff>525780</xdr:colOff>
      <xdr:row>11</xdr:row>
      <xdr:rowOff>83820</xdr:rowOff>
    </xdr:from>
    <xdr:to>
      <xdr:col>9</xdr:col>
      <xdr:colOff>0</xdr:colOff>
      <xdr:row>13</xdr:row>
      <xdr:rowOff>106680</xdr:rowOff>
    </xdr:to>
    <xdr:sp macro="" textlink="">
      <xdr:nvSpPr>
        <xdr:cNvPr id="41" name="四角形: 角を丸くする 40">
          <a:extLst>
            <a:ext uri="{FF2B5EF4-FFF2-40B4-BE49-F238E27FC236}">
              <a16:creationId xmlns:a16="http://schemas.microsoft.com/office/drawing/2014/main" id="{CE8A0602-F222-413A-94A4-23D669C9F3DD}"/>
            </a:ext>
          </a:extLst>
        </xdr:cNvPr>
        <xdr:cNvSpPr/>
      </xdr:nvSpPr>
      <xdr:spPr>
        <a:xfrm rot="5400000">
          <a:off x="3714750" y="377190"/>
          <a:ext cx="388620" cy="4114800"/>
        </a:xfrm>
        <a:prstGeom prst="roundRect">
          <a:avLst>
            <a:gd name="adj" fmla="val 50000"/>
          </a:avLst>
        </a:prstGeom>
        <a:noFill/>
        <a:ln w="19050">
          <a:solidFill>
            <a:srgbClr val="FFC000"/>
          </a:solidFill>
          <a:prstDash val="sysDash"/>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editAs="oneCell">
    <xdr:from>
      <xdr:col>1</xdr:col>
      <xdr:colOff>58208</xdr:colOff>
      <xdr:row>40</xdr:row>
      <xdr:rowOff>141401</xdr:rowOff>
    </xdr:from>
    <xdr:to>
      <xdr:col>9</xdr:col>
      <xdr:colOff>269875</xdr:colOff>
      <xdr:row>47</xdr:row>
      <xdr:rowOff>18086</xdr:rowOff>
    </xdr:to>
    <xdr:pic>
      <xdr:nvPicPr>
        <xdr:cNvPr id="42" name="図 41">
          <a:extLst>
            <a:ext uri="{FF2B5EF4-FFF2-40B4-BE49-F238E27FC236}">
              <a16:creationId xmlns:a16="http://schemas.microsoft.com/office/drawing/2014/main" id="{BC6F7023-C6B6-4B12-B04F-01830F254380}"/>
            </a:ext>
          </a:extLst>
        </xdr:cNvPr>
        <xdr:cNvPicPr>
          <a:picLocks noChangeAspect="1"/>
        </xdr:cNvPicPr>
      </xdr:nvPicPr>
      <xdr:blipFill>
        <a:blip xmlns:r="http://schemas.openxmlformats.org/officeDocument/2006/relationships" r:embed="rId3"/>
        <a:stretch>
          <a:fillRect/>
        </a:stretch>
      </xdr:blipFill>
      <xdr:spPr>
        <a:xfrm>
          <a:off x="721148" y="7593761"/>
          <a:ext cx="5515187" cy="1156845"/>
        </a:xfrm>
        <a:prstGeom prst="rect">
          <a:avLst/>
        </a:prstGeom>
      </xdr:spPr>
    </xdr:pic>
    <xdr:clientData/>
  </xdr:twoCellAnchor>
  <xdr:twoCellAnchor>
    <xdr:from>
      <xdr:col>9</xdr:col>
      <xdr:colOff>427142</xdr:colOff>
      <xdr:row>40</xdr:row>
      <xdr:rowOff>166370</xdr:rowOff>
    </xdr:from>
    <xdr:to>
      <xdr:col>13</xdr:col>
      <xdr:colOff>541442</xdr:colOff>
      <xdr:row>44</xdr:row>
      <xdr:rowOff>166369</xdr:rowOff>
    </xdr:to>
    <xdr:sp macro="" textlink="">
      <xdr:nvSpPr>
        <xdr:cNvPr id="43" name="吹き出し: 角を丸めた四角形 42">
          <a:extLst>
            <a:ext uri="{FF2B5EF4-FFF2-40B4-BE49-F238E27FC236}">
              <a16:creationId xmlns:a16="http://schemas.microsoft.com/office/drawing/2014/main" id="{138616D4-4C6E-4E22-8CED-058FCC865BC4}"/>
            </a:ext>
          </a:extLst>
        </xdr:cNvPr>
        <xdr:cNvSpPr/>
      </xdr:nvSpPr>
      <xdr:spPr>
        <a:xfrm>
          <a:off x="6393602" y="7618730"/>
          <a:ext cx="2766060" cy="731519"/>
        </a:xfrm>
        <a:prstGeom prst="wedgeRoundRectCallout">
          <a:avLst>
            <a:gd name="adj1" fmla="val -94238"/>
            <a:gd name="adj2" fmla="val 54380"/>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該当するセミナーが漏れていたり、</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セミナー情報に誤りがあるなどの場合は、こちらの欄に手入力をしてください。</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123826</xdr:colOff>
      <xdr:row>10</xdr:row>
      <xdr:rowOff>19050</xdr:rowOff>
    </xdr:from>
    <xdr:to>
      <xdr:col>12</xdr:col>
      <xdr:colOff>333376</xdr:colOff>
      <xdr:row>27</xdr:row>
      <xdr:rowOff>133350</xdr:rowOff>
    </xdr:to>
    <xdr:sp macro="" textlink="">
      <xdr:nvSpPr>
        <xdr:cNvPr id="44" name="吹き出し: 角を丸めた四角形 43">
          <a:extLst>
            <a:ext uri="{FF2B5EF4-FFF2-40B4-BE49-F238E27FC236}">
              <a16:creationId xmlns:a16="http://schemas.microsoft.com/office/drawing/2014/main" id="{5D8B92E1-DCC7-4948-8FAE-646396B2782E}"/>
            </a:ext>
          </a:extLst>
        </xdr:cNvPr>
        <xdr:cNvSpPr/>
      </xdr:nvSpPr>
      <xdr:spPr>
        <a:xfrm>
          <a:off x="8079106" y="1992630"/>
          <a:ext cx="209550" cy="3223260"/>
        </a:xfrm>
        <a:prstGeom prst="wedgeRoundRectCallout">
          <a:avLst>
            <a:gd name="adj1" fmla="val 34612"/>
            <a:gd name="adj2" fmla="val 69093"/>
            <a:gd name="adj3" fmla="val 16667"/>
          </a:avLst>
        </a:prstGeom>
        <a:noFill/>
        <a:ln w="19050">
          <a:solidFill>
            <a:schemeClr val="accent6">
              <a:lumMod val="75000"/>
            </a:schemeClr>
          </a:solidFill>
          <a:prstDash val="sysDash"/>
        </a:ln>
      </xdr:spPr>
      <xdr:style>
        <a:lnRef idx="1">
          <a:schemeClr val="accent1"/>
        </a:lnRef>
        <a:fillRef idx="3">
          <a:schemeClr val="accent1"/>
        </a:fillRef>
        <a:effectRef idx="2">
          <a:schemeClr val="accent1"/>
        </a:effectRef>
        <a:fontRef idx="minor">
          <a:schemeClr val="lt1"/>
        </a:fontRef>
      </xdr:style>
      <xdr:txBody>
        <a:bodyPr rtlCol="0" anchor="t"/>
        <a:lstStyle/>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F1BA9F-C115-49B1-A4CB-A796C26D57B7}" name="テーブル126" displayName="テーブル126" ref="A2:G59" totalsRowShown="0" headerRowDxfId="211" dataDxfId="209" headerRowBorderDxfId="210" tableBorderDxfId="208" totalsRowBorderDxfId="207" headerRowCellStyle="標準 3">
  <autoFilter ref="A2:G59" xr:uid="{E9F1BA9F-C115-49B1-A4CB-A796C26D57B7}"/>
  <tableColumns count="7">
    <tableColumn id="1" xr3:uid="{3C76544C-C08E-45FC-AD95-5789F69BCFAB}" name="研修単位コード" dataDxfId="206" dataCellStyle="標準 3"/>
    <tableColumn id="2" xr3:uid="{6BEF11FF-3A4D-4875-9A57-A81592A2C5F9}" name="主催" dataDxfId="205" dataCellStyle="標準 3"/>
    <tableColumn id="3" xr3:uid="{5994E3DF-7CB4-4564-8D5A-77F1BB0A7908}" name="総称" dataDxfId="204" dataCellStyle="標準 3"/>
    <tableColumn id="4" xr3:uid="{545F6263-BCDB-4A25-9C24-F08E5488C561}" name="開催名称" dataDxfId="203" dataCellStyle="標準 3"/>
    <tableColumn id="5" xr3:uid="{5661F2D8-13B3-42E5-AC8F-A7E425F15BB7}" name="会場" dataDxfId="202" dataCellStyle="標準 3"/>
    <tableColumn id="7" xr3:uid="{DD23A5D1-FFA8-4782-8C26-46CD0E1C8BA5}" name="開催日" dataDxfId="201" dataCellStyle="標準 3"/>
    <tableColumn id="8" xr3:uid="{F5988C48-CDFE-4A09-8973-BE40AAE8A4B6}" name="単位数" dataDxfId="200" dataCellStyle="標準 3"/>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4D220C9-2BE8-4D64-804B-1062C80FDD66}" name="テーブル25" displayName="テーブル25" ref="A2:L160" totalsRowShown="0" headerRowDxfId="199" dataDxfId="197" headerRowBorderDxfId="198" tableBorderDxfId="196" totalsRowBorderDxfId="195">
  <autoFilter ref="A2:L160" xr:uid="{24D220C9-2BE8-4D64-804B-1062C80FDD66}"/>
  <tableColumns count="12">
    <tableColumn id="1" xr3:uid="{9E30D002-4566-4B52-89D7-0DFDE587D5DF}" name="研修単位コード" dataDxfId="194" dataCellStyle="標準 3"/>
    <tableColumn id="2" xr3:uid="{200DC1AE-DF76-4280-AC63-FF9D12C32BA7}" name="主催団体" dataDxfId="193" dataCellStyle="標準 3"/>
    <tableColumn id="3" xr3:uid="{BD08959C-8229-4B05-AB29-5482236893AD}" name="総称" dataDxfId="192" dataCellStyle="標準 3"/>
    <tableColumn id="4" xr3:uid="{2254E2D7-F771-41C6-9D19-40608A311BDB}" name="開催名称" dataDxfId="191" dataCellStyle="標準 3"/>
    <tableColumn id="5" xr3:uid="{4905406A-DEF0-4AD3-ADA4-A0270BCE161E}" name="地区" dataDxfId="190" dataCellStyle="標準 3"/>
    <tableColumn id="6" xr3:uid="{9B88B49D-FA9A-4DEE-B7EE-D458ACABA0DC}" name="日数" dataDxfId="189"/>
    <tableColumn id="11" xr3:uid="{2EB72FD2-00E8-459A-88CB-F1E1E742E8BD}" name="開催形式" dataDxfId="188"/>
    <tableColumn id="7" xr3:uid="{4B4E6AB9-4D15-456E-A145-B2F688017C1E}" name="集合・LIVEの開催日" dataDxfId="187" dataCellStyle="標準 3"/>
    <tableColumn id="10" xr3:uid="{25DA599C-B1A0-4E6E-9E94-A44479CE2EB5}" name="オンデマンド配信期間" dataDxfId="186" dataCellStyle="標準 3"/>
    <tableColumn id="8" xr3:uid="{662399C2-F712-4E50-B976-57EEDF9414F4}" name="単位数" dataDxfId="185" dataCellStyle="標準 3"/>
    <tableColumn id="9" xr3:uid="{3E90CFA3-7DCF-485F-BC14-94157F9CFEBF}" name="上限" dataDxfId="184" dataCellStyle="標準 3"/>
    <tableColumn id="12" xr3:uid="{8C368FB9-DE48-43F8-8179-22936589F53D}" name="列1" dataDxfId="183" dataCellStyle="標準 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24C4A6-759B-42A7-9650-896C055796F8}" name="テーブル37" displayName="テーブル37" ref="A2:K119" totalsRowShown="0" headerRowDxfId="182" dataDxfId="180" headerRowBorderDxfId="181" tableBorderDxfId="179" totalsRowBorderDxfId="178">
  <autoFilter ref="A2:K119" xr:uid="{3A24C4A6-759B-42A7-9650-896C055796F8}"/>
  <tableColumns count="11">
    <tableColumn id="1" xr3:uid="{18239640-A534-45FB-92D3-CDD1D619D7F7}" name="研修単位コード" dataDxfId="177" dataCellStyle="標準 3"/>
    <tableColumn id="2" xr3:uid="{B3617935-BEA0-4B07-B89F-0E2BB07ED896}" name="主催団体" dataDxfId="176" dataCellStyle="標準 3"/>
    <tableColumn id="3" xr3:uid="{2DA3DE76-58A6-4E3C-89E7-2480C97EA82B}" name="総称" dataDxfId="175" dataCellStyle="標準 3"/>
    <tableColumn id="4" xr3:uid="{64D54987-4657-45C8-9F4F-D3D7DE3D256D}" name="講習会名称" dataDxfId="174" dataCellStyle="標準 3"/>
    <tableColumn id="5" xr3:uid="{20CEA536-3BA6-4DF6-90B6-47EAF983EBE0}" name="地区" dataDxfId="173" dataCellStyle="標準 3"/>
    <tableColumn id="6" xr3:uid="{46F4329F-E1E3-4E17-9297-09CF40B5F566}" name="日数" dataDxfId="172" dataCellStyle="標準 3"/>
    <tableColumn id="10" xr3:uid="{01B63312-56E5-44CB-9F87-CD85FEFDDB15}" name="開催形式" dataDxfId="171" dataCellStyle="標準 3"/>
    <tableColumn id="7" xr3:uid="{0859F5B6-7053-429D-BE19-862BFB8DEC83}" name="集合・LIVEの開催日" dataDxfId="170" dataCellStyle="標準 3"/>
    <tableColumn id="11" xr3:uid="{E19E944E-82E5-4E70-BA59-79D2F22E05C7}" name="オンデマンド配信期間" dataDxfId="169" dataCellStyle="標準 3"/>
    <tableColumn id="8" xr3:uid="{06431093-2135-4366-A8A3-7DA235969270}" name="単位数" dataDxfId="168" dataCellStyle="標準 3"/>
    <tableColumn id="9" xr3:uid="{CDF06289-927D-4094-B7CA-CCE89A646E7E}" name="上限" dataDxfId="167" dataCellStyle="標準 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7342CB7-6FB2-4AC0-80EE-081B8982F4A3}" name="テーブル79" displayName="テーブル79" ref="A2:H117" totalsRowShown="0" headerRowDxfId="166" dataDxfId="164" headerRowBorderDxfId="165" tableBorderDxfId="163" totalsRowBorderDxfId="162">
  <autoFilter ref="A2:H117" xr:uid="{F7342CB7-6FB2-4AC0-80EE-081B8982F4A3}"/>
  <tableColumns count="8">
    <tableColumn id="1" xr3:uid="{22B42805-63C3-4CE0-9BC6-57E958DC8957}" name="研修単位コード" dataDxfId="161"/>
    <tableColumn id="2" xr3:uid="{863CCC00-0135-488B-B600-20FA6D051EF1}" name="主催団体" dataDxfId="160"/>
    <tableColumn id="3" xr3:uid="{032C33DA-B67A-4649-B98B-A03E4395FE6B}" name="総称" dataDxfId="159"/>
    <tableColumn id="4" xr3:uid="{79F89E1E-7DE0-4821-8A45-DB0F22F8E204}" name="共通／専門" dataDxfId="158"/>
    <tableColumn id="5" xr3:uid="{5F1CA92A-05E5-4C57-9698-AB7A3DDF83AF}" name="分野" dataDxfId="157"/>
    <tableColumn id="6" xr3:uid="{7D365178-D387-4E3E-85F9-68B16F833737}" name="講義名" dataDxfId="156"/>
    <tableColumn id="7" xr3:uid="{17987B1F-4EF0-48F3-9CEB-DF3175243811}" name="講師" dataDxfId="155"/>
    <tableColumn id="8" xr3:uid="{1633A848-BC29-4C0A-AFA9-149A33FBAFDD}" name="単位数" dataDxfId="154"/>
  </tableColumns>
  <tableStyleInfo name="TableStyleLight13" showFirstColumn="0" showLastColumn="0" showRowStripes="1" showColumnStripes="0"/>
</table>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5F890-530B-4206-8DF4-FA1D8583AC06}">
  <sheetPr>
    <tabColor rgb="FFCCFF99"/>
  </sheetPr>
  <dimension ref="B1:F123"/>
  <sheetViews>
    <sheetView tabSelected="1" view="pageBreakPreview" zoomScaleNormal="100" zoomScaleSheetLayoutView="100" workbookViewId="0">
      <selection activeCell="B1" sqref="B1"/>
    </sheetView>
  </sheetViews>
  <sheetFormatPr defaultColWidth="8.75" defaultRowHeight="16.5"/>
  <cols>
    <col min="1" max="1" width="3.875" style="223" customWidth="1"/>
    <col min="2" max="2" width="46.25" style="225" customWidth="1"/>
    <col min="3" max="3" width="35.5" style="225" customWidth="1"/>
    <col min="4" max="4" width="14.75" style="227" customWidth="1"/>
    <col min="5" max="5" width="16.25" style="227" customWidth="1"/>
    <col min="6" max="6" width="21" style="227" hidden="1" customWidth="1"/>
    <col min="7" max="16384" width="8.75" style="223"/>
  </cols>
  <sheetData>
    <row r="1" spans="2:6" ht="18.600000000000001" customHeight="1">
      <c r="B1" s="224" t="s">
        <v>3515</v>
      </c>
      <c r="D1" s="226" t="s">
        <v>3509</v>
      </c>
    </row>
    <row r="2" spans="2:6" ht="18.600000000000001" customHeight="1">
      <c r="B2" s="228" t="s">
        <v>1698</v>
      </c>
    </row>
    <row r="3" spans="2:6" ht="27" customHeight="1" thickBot="1">
      <c r="B3" s="229" t="s">
        <v>2963</v>
      </c>
      <c r="C3" s="230"/>
    </row>
    <row r="4" spans="2:6" ht="25.9" customHeight="1">
      <c r="B4" s="231" t="s">
        <v>1760</v>
      </c>
      <c r="C4" s="232"/>
      <c r="D4" s="233"/>
    </row>
    <row r="5" spans="2:6" s="234" customFormat="1" ht="17.45" customHeight="1">
      <c r="B5" s="235" t="s">
        <v>1699</v>
      </c>
      <c r="C5" s="236"/>
      <c r="D5" s="237"/>
      <c r="E5" s="238"/>
      <c r="F5" s="238"/>
    </row>
    <row r="6" spans="2:6" s="234" customFormat="1" ht="17.45" customHeight="1">
      <c r="B6" s="235" t="s">
        <v>783</v>
      </c>
      <c r="C6" s="236"/>
      <c r="D6" s="237"/>
      <c r="E6" s="238"/>
      <c r="F6" s="238"/>
    </row>
    <row r="7" spans="2:6" s="234" customFormat="1" ht="17.45" customHeight="1">
      <c r="B7" s="235" t="s">
        <v>1700</v>
      </c>
      <c r="C7" s="236"/>
      <c r="D7" s="237"/>
      <c r="E7" s="238"/>
      <c r="F7" s="238"/>
    </row>
    <row r="8" spans="2:6" s="234" customFormat="1" ht="17.45" customHeight="1">
      <c r="B8" s="235" t="s">
        <v>784</v>
      </c>
      <c r="C8" s="236"/>
      <c r="D8" s="237"/>
      <c r="E8" s="238"/>
      <c r="F8" s="238"/>
    </row>
    <row r="9" spans="2:6" ht="22.9" customHeight="1">
      <c r="B9" s="239" t="s">
        <v>1762</v>
      </c>
      <c r="C9" s="240"/>
      <c r="D9" s="241"/>
      <c r="E9" s="242"/>
      <c r="F9" s="242"/>
    </row>
    <row r="10" spans="2:6" s="243" customFormat="1" ht="38.450000000000003" customHeight="1">
      <c r="B10" s="382" t="s">
        <v>1817</v>
      </c>
      <c r="C10" s="383"/>
      <c r="D10" s="384"/>
      <c r="E10" s="240"/>
      <c r="F10" s="240"/>
    </row>
    <row r="11" spans="2:6" ht="21.6" customHeight="1">
      <c r="B11" s="239" t="s">
        <v>1818</v>
      </c>
      <c r="D11" s="244"/>
    </row>
    <row r="12" spans="2:6" ht="38.450000000000003" customHeight="1">
      <c r="B12" s="382" t="s">
        <v>3507</v>
      </c>
      <c r="C12" s="383"/>
      <c r="D12" s="384"/>
      <c r="E12" s="245"/>
      <c r="F12" s="245"/>
    </row>
    <row r="13" spans="2:6" ht="29.45" customHeight="1">
      <c r="B13" s="385" t="s">
        <v>2964</v>
      </c>
      <c r="C13" s="386"/>
      <c r="D13" s="387"/>
      <c r="E13" s="245"/>
      <c r="F13" s="245"/>
    </row>
    <row r="14" spans="2:6" ht="24.6" customHeight="1">
      <c r="B14" s="246" t="s">
        <v>1819</v>
      </c>
      <c r="C14" s="240"/>
      <c r="D14" s="241"/>
      <c r="E14" s="245"/>
      <c r="F14" s="245"/>
    </row>
    <row r="15" spans="2:6" ht="71.45" customHeight="1">
      <c r="B15" s="388" t="s">
        <v>2973</v>
      </c>
      <c r="C15" s="389"/>
      <c r="D15" s="390"/>
      <c r="E15" s="247"/>
      <c r="F15" s="242"/>
    </row>
    <row r="16" spans="2:6" s="248" customFormat="1" ht="26.45" customHeight="1">
      <c r="B16" s="239" t="s">
        <v>1761</v>
      </c>
      <c r="C16" s="249"/>
      <c r="D16" s="250"/>
      <c r="E16" s="251"/>
      <c r="F16" s="251"/>
    </row>
    <row r="17" spans="2:6" ht="18" customHeight="1" thickBot="1">
      <c r="B17" s="391" t="s">
        <v>1763</v>
      </c>
      <c r="C17" s="392"/>
      <c r="D17" s="393"/>
      <c r="E17" s="245"/>
      <c r="F17" s="245"/>
    </row>
    <row r="18" spans="2:6" ht="15" customHeight="1">
      <c r="B18" s="245"/>
      <c r="C18" s="245"/>
      <c r="D18" s="245"/>
      <c r="E18" s="245"/>
      <c r="F18" s="245"/>
    </row>
    <row r="19" spans="2:6" ht="15" customHeight="1">
      <c r="B19" s="245"/>
      <c r="C19" s="245"/>
      <c r="D19" s="245"/>
      <c r="E19" s="245"/>
      <c r="F19" s="245"/>
    </row>
    <row r="20" spans="2:6" ht="15" customHeight="1">
      <c r="B20" s="245"/>
      <c r="C20" s="245"/>
      <c r="D20" s="245"/>
      <c r="E20" s="245"/>
      <c r="F20" s="245"/>
    </row>
    <row r="21" spans="2:6" ht="15" customHeight="1">
      <c r="B21" s="245"/>
      <c r="C21" s="245"/>
      <c r="D21" s="245"/>
      <c r="E21" s="245"/>
      <c r="F21" s="245"/>
    </row>
    <row r="22" spans="2:6" ht="15" customHeight="1">
      <c r="B22" s="245"/>
      <c r="C22" s="245"/>
      <c r="D22" s="245"/>
      <c r="E22" s="245"/>
      <c r="F22" s="245"/>
    </row>
    <row r="23" spans="2:6" ht="20.45" customHeight="1">
      <c r="B23" s="245"/>
      <c r="C23" s="245"/>
      <c r="D23" s="245"/>
      <c r="E23" s="245"/>
      <c r="F23" s="245"/>
    </row>
    <row r="24" spans="2:6" ht="22.9" customHeight="1">
      <c r="B24" s="252" t="s">
        <v>782</v>
      </c>
      <c r="C24" s="245"/>
      <c r="D24" s="245"/>
      <c r="E24" s="245"/>
      <c r="F24" s="245"/>
    </row>
    <row r="25" spans="2:6" s="243" customFormat="1" ht="15.6" customHeight="1">
      <c r="B25" s="394" t="s">
        <v>1820</v>
      </c>
      <c r="C25" s="394"/>
      <c r="D25" s="394"/>
      <c r="E25" s="240"/>
      <c r="F25" s="240"/>
    </row>
    <row r="26" spans="2:6" s="253" customFormat="1" ht="13.9" customHeight="1">
      <c r="B26" s="381" t="s">
        <v>1821</v>
      </c>
      <c r="C26" s="381"/>
      <c r="D26" s="381"/>
      <c r="E26" s="254"/>
      <c r="F26" s="254"/>
    </row>
    <row r="27" spans="2:6" s="253" customFormat="1" ht="13.9" customHeight="1">
      <c r="B27" s="255" t="s">
        <v>1822</v>
      </c>
      <c r="C27" s="255"/>
      <c r="D27" s="255"/>
      <c r="E27" s="254"/>
      <c r="F27" s="254"/>
    </row>
    <row r="28" spans="2:6" s="253" customFormat="1" ht="13.9" customHeight="1">
      <c r="B28" s="255" t="s">
        <v>1823</v>
      </c>
      <c r="C28" s="255"/>
      <c r="D28" s="255"/>
      <c r="E28" s="254"/>
      <c r="F28" s="254"/>
    </row>
    <row r="29" spans="2:6" ht="13.9" customHeight="1">
      <c r="B29" s="225" t="s">
        <v>1701</v>
      </c>
    </row>
    <row r="30" spans="2:6" s="227" customFormat="1" ht="19.149999999999999" customHeight="1">
      <c r="B30" s="256" t="s">
        <v>1702</v>
      </c>
      <c r="C30" s="256" t="s">
        <v>1703</v>
      </c>
      <c r="D30" s="256" t="s">
        <v>1704</v>
      </c>
      <c r="E30" s="257"/>
      <c r="F30" s="257"/>
    </row>
    <row r="31" spans="2:6" ht="68.45" customHeight="1">
      <c r="B31" s="258" t="s">
        <v>1705</v>
      </c>
      <c r="C31" s="259" t="s">
        <v>3510</v>
      </c>
      <c r="D31" s="260" t="s">
        <v>1706</v>
      </c>
    </row>
    <row r="32" spans="2:6" ht="16.899999999999999" customHeight="1">
      <c r="B32" s="259" t="s">
        <v>1707</v>
      </c>
      <c r="C32" s="259" t="s">
        <v>2965</v>
      </c>
      <c r="D32" s="260" t="s">
        <v>1708</v>
      </c>
    </row>
    <row r="33" spans="2:6" ht="16.899999999999999" customHeight="1">
      <c r="B33" s="259" t="s">
        <v>1709</v>
      </c>
      <c r="C33" s="259" t="s">
        <v>1775</v>
      </c>
      <c r="D33" s="260" t="s">
        <v>1708</v>
      </c>
    </row>
    <row r="34" spans="2:6" ht="16.899999999999999" customHeight="1">
      <c r="B34" s="258" t="s">
        <v>1809</v>
      </c>
      <c r="C34" s="259" t="s">
        <v>2936</v>
      </c>
      <c r="D34" s="260" t="s">
        <v>1811</v>
      </c>
      <c r="E34" s="261"/>
      <c r="F34" s="261"/>
    </row>
    <row r="35" spans="2:6" ht="16.899999999999999" customHeight="1">
      <c r="B35" s="258" t="s">
        <v>1810</v>
      </c>
      <c r="C35" s="259" t="s">
        <v>2936</v>
      </c>
      <c r="D35" s="260" t="s">
        <v>1812</v>
      </c>
      <c r="E35" s="261"/>
      <c r="F35" s="261"/>
    </row>
    <row r="36" spans="2:6" ht="16.899999999999999" customHeight="1">
      <c r="B36" s="258" t="s">
        <v>2966</v>
      </c>
      <c r="C36" s="259" t="s">
        <v>2967</v>
      </c>
      <c r="D36" s="260" t="s">
        <v>2968</v>
      </c>
      <c r="E36" s="261"/>
      <c r="F36" s="261"/>
    </row>
    <row r="37" spans="2:6" ht="16.899999999999999" customHeight="1">
      <c r="B37" s="259" t="s">
        <v>1710</v>
      </c>
      <c r="C37" s="259" t="s">
        <v>2965</v>
      </c>
      <c r="D37" s="260" t="s">
        <v>1708</v>
      </c>
    </row>
    <row r="38" spans="2:6" ht="16.899999999999999" customHeight="1">
      <c r="B38" s="259" t="s">
        <v>1824</v>
      </c>
      <c r="C38" s="259" t="s">
        <v>2969</v>
      </c>
      <c r="D38" s="260" t="s">
        <v>1708</v>
      </c>
    </row>
    <row r="39" spans="2:6" ht="36" customHeight="1">
      <c r="B39" s="395" t="s">
        <v>1711</v>
      </c>
      <c r="C39" s="259" t="s">
        <v>2970</v>
      </c>
      <c r="D39" s="260" t="s">
        <v>1708</v>
      </c>
    </row>
    <row r="40" spans="2:6" ht="18.600000000000001" customHeight="1">
      <c r="B40" s="397"/>
      <c r="C40" s="259" t="s">
        <v>2961</v>
      </c>
      <c r="D40" s="260" t="s">
        <v>2962</v>
      </c>
    </row>
    <row r="41" spans="2:6" ht="18.600000000000001" customHeight="1">
      <c r="B41" s="396"/>
      <c r="C41" s="350" t="s">
        <v>2971</v>
      </c>
      <c r="D41" s="277" t="s">
        <v>2962</v>
      </c>
    </row>
    <row r="42" spans="2:6" ht="16.899999999999999" customHeight="1">
      <c r="B42" s="395" t="s">
        <v>1712</v>
      </c>
      <c r="C42" s="259" t="s">
        <v>2972</v>
      </c>
      <c r="D42" s="260" t="s">
        <v>1708</v>
      </c>
    </row>
    <row r="43" spans="2:6" ht="16.899999999999999" customHeight="1">
      <c r="B43" s="396"/>
      <c r="C43" s="350" t="s">
        <v>3410</v>
      </c>
      <c r="D43" s="277" t="s">
        <v>1708</v>
      </c>
    </row>
    <row r="44" spans="2:6" ht="16.899999999999999" customHeight="1">
      <c r="B44" s="395" t="s">
        <v>1713</v>
      </c>
      <c r="C44" s="259" t="s">
        <v>2972</v>
      </c>
      <c r="D44" s="260" t="s">
        <v>1714</v>
      </c>
    </row>
    <row r="45" spans="2:6" ht="16.899999999999999" customHeight="1">
      <c r="B45" s="396"/>
      <c r="C45" s="259" t="s">
        <v>3511</v>
      </c>
      <c r="D45" s="260" t="s">
        <v>1813</v>
      </c>
    </row>
    <row r="46" spans="2:6" ht="16.899999999999999" customHeight="1">
      <c r="B46" s="398" t="s">
        <v>1715</v>
      </c>
      <c r="C46" s="259" t="s">
        <v>2965</v>
      </c>
      <c r="D46" s="260" t="s">
        <v>1714</v>
      </c>
    </row>
    <row r="47" spans="2:6" ht="16.899999999999999" customHeight="1">
      <c r="B47" s="399"/>
      <c r="C47" s="259" t="s">
        <v>2975</v>
      </c>
      <c r="D47" s="260" t="s">
        <v>2974</v>
      </c>
    </row>
    <row r="48" spans="2:6" ht="16.899999999999999" customHeight="1">
      <c r="B48" s="259" t="s">
        <v>1716</v>
      </c>
      <c r="C48" s="259" t="s">
        <v>2972</v>
      </c>
      <c r="D48" s="260" t="s">
        <v>1714</v>
      </c>
    </row>
    <row r="49" spans="2:6" ht="16.899999999999999" customHeight="1">
      <c r="B49" s="259" t="s">
        <v>1717</v>
      </c>
      <c r="C49" s="350" t="s">
        <v>3512</v>
      </c>
      <c r="D49" s="260" t="s">
        <v>1714</v>
      </c>
    </row>
    <row r="50" spans="2:6" ht="16.899999999999999" customHeight="1">
      <c r="B50" s="360" t="s">
        <v>2977</v>
      </c>
      <c r="C50" s="259" t="s">
        <v>3513</v>
      </c>
      <c r="D50" s="260" t="s">
        <v>2976</v>
      </c>
    </row>
    <row r="51" spans="2:6" ht="35.450000000000003" customHeight="1">
      <c r="B51" s="259" t="s">
        <v>1718</v>
      </c>
      <c r="C51" s="259" t="s">
        <v>3514</v>
      </c>
      <c r="D51" s="260" t="s">
        <v>1719</v>
      </c>
    </row>
    <row r="52" spans="2:6" ht="16.899999999999999" customHeight="1">
      <c r="B52" s="259" t="s">
        <v>1825</v>
      </c>
      <c r="C52" s="259" t="s">
        <v>1826</v>
      </c>
      <c r="D52" s="260" t="s">
        <v>1719</v>
      </c>
    </row>
    <row r="53" spans="2:6" ht="16.899999999999999" customHeight="1">
      <c r="B53" s="259" t="s">
        <v>1827</v>
      </c>
      <c r="C53" s="259" t="s">
        <v>1828</v>
      </c>
      <c r="D53" s="260" t="s">
        <v>1720</v>
      </c>
      <c r="E53" s="261"/>
      <c r="F53" s="261"/>
    </row>
    <row r="54" spans="2:6" ht="16.899999999999999" customHeight="1">
      <c r="B54" s="262"/>
      <c r="C54" s="263"/>
      <c r="D54" s="264"/>
      <c r="E54" s="261"/>
      <c r="F54" s="261"/>
    </row>
    <row r="55" spans="2:6" ht="16.899999999999999" customHeight="1">
      <c r="B55" s="262"/>
      <c r="C55" s="263"/>
      <c r="D55" s="264"/>
      <c r="E55" s="261"/>
      <c r="F55" s="261"/>
    </row>
    <row r="56" spans="2:6" ht="19.149999999999999" customHeight="1">
      <c r="B56" s="265" t="s">
        <v>783</v>
      </c>
    </row>
    <row r="57" spans="2:6" s="253" customFormat="1" ht="13.9" customHeight="1">
      <c r="B57" s="381" t="s">
        <v>2978</v>
      </c>
      <c r="C57" s="381"/>
      <c r="D57" s="381"/>
      <c r="E57" s="254"/>
      <c r="F57" s="254"/>
    </row>
    <row r="58" spans="2:6" s="253" customFormat="1" ht="13.9" customHeight="1">
      <c r="B58" s="255" t="s">
        <v>1822</v>
      </c>
      <c r="C58" s="255"/>
      <c r="D58" s="255"/>
      <c r="E58" s="254"/>
      <c r="F58" s="254"/>
    </row>
    <row r="59" spans="2:6" s="253" customFormat="1" ht="13.9" customHeight="1">
      <c r="B59" s="255" t="s">
        <v>1823</v>
      </c>
      <c r="C59" s="255"/>
      <c r="D59" s="255"/>
      <c r="E59" s="254"/>
      <c r="F59" s="254"/>
    </row>
    <row r="60" spans="2:6" ht="13.9" customHeight="1">
      <c r="B60" s="266" t="s">
        <v>1829</v>
      </c>
      <c r="C60" s="223"/>
      <c r="D60" s="223"/>
      <c r="E60" s="223"/>
      <c r="F60" s="253" t="s">
        <v>1721</v>
      </c>
    </row>
    <row r="61" spans="2:6" ht="23.45" customHeight="1">
      <c r="B61" s="267" t="s">
        <v>1702</v>
      </c>
      <c r="C61" s="267" t="s">
        <v>1722</v>
      </c>
      <c r="D61" s="267" t="s">
        <v>4</v>
      </c>
      <c r="E61" s="267" t="s">
        <v>1723</v>
      </c>
      <c r="F61" s="268" t="s">
        <v>1724</v>
      </c>
    </row>
    <row r="62" spans="2:6" ht="21" customHeight="1">
      <c r="B62" s="269" t="s">
        <v>1725</v>
      </c>
      <c r="C62" s="270" t="s">
        <v>46</v>
      </c>
      <c r="D62" s="271" t="s">
        <v>1726</v>
      </c>
      <c r="E62" s="260" t="s">
        <v>1729</v>
      </c>
      <c r="F62" s="272" t="s">
        <v>837</v>
      </c>
    </row>
    <row r="63" spans="2:6" ht="21" customHeight="1">
      <c r="B63" s="270" t="s">
        <v>20</v>
      </c>
      <c r="C63" s="270" t="s">
        <v>21</v>
      </c>
      <c r="D63" s="271" t="s">
        <v>1727</v>
      </c>
      <c r="E63" s="260" t="s">
        <v>1734</v>
      </c>
      <c r="F63" s="272" t="s">
        <v>1728</v>
      </c>
    </row>
    <row r="64" spans="2:6" ht="21" customHeight="1">
      <c r="B64" s="270" t="s">
        <v>51</v>
      </c>
      <c r="C64" s="270" t="s">
        <v>52</v>
      </c>
      <c r="D64" s="271" t="s">
        <v>1727</v>
      </c>
      <c r="E64" s="260" t="s">
        <v>1734</v>
      </c>
      <c r="F64" s="272" t="s">
        <v>1728</v>
      </c>
    </row>
    <row r="65" spans="2:6" ht="21" customHeight="1">
      <c r="B65" s="270" t="s">
        <v>28</v>
      </c>
      <c r="C65" s="270" t="s">
        <v>29</v>
      </c>
      <c r="D65" s="271" t="s">
        <v>1727</v>
      </c>
      <c r="E65" s="260" t="s">
        <v>1734</v>
      </c>
      <c r="F65" s="272" t="s">
        <v>1728</v>
      </c>
    </row>
    <row r="66" spans="2:6" ht="21" customHeight="1">
      <c r="B66" s="270" t="s">
        <v>26</v>
      </c>
      <c r="C66" s="270" t="s">
        <v>27</v>
      </c>
      <c r="D66" s="271" t="s">
        <v>1727</v>
      </c>
      <c r="E66" s="260" t="s">
        <v>1734</v>
      </c>
      <c r="F66" s="272" t="s">
        <v>1728</v>
      </c>
    </row>
    <row r="67" spans="2:6" ht="21" customHeight="1">
      <c r="B67" s="270" t="s">
        <v>24</v>
      </c>
      <c r="C67" s="270" t="s">
        <v>25</v>
      </c>
      <c r="D67" s="271" t="s">
        <v>1714</v>
      </c>
      <c r="E67" s="260" t="s">
        <v>1729</v>
      </c>
      <c r="F67" s="272" t="s">
        <v>1730</v>
      </c>
    </row>
    <row r="68" spans="2:6" ht="21" customHeight="1">
      <c r="B68" s="270" t="s">
        <v>22</v>
      </c>
      <c r="C68" s="270" t="s">
        <v>23</v>
      </c>
      <c r="D68" s="271" t="s">
        <v>1714</v>
      </c>
      <c r="E68" s="260" t="s">
        <v>1729</v>
      </c>
      <c r="F68" s="272" t="s">
        <v>1830</v>
      </c>
    </row>
    <row r="69" spans="2:6" ht="21" customHeight="1">
      <c r="B69" s="270" t="s">
        <v>10</v>
      </c>
      <c r="C69" s="270" t="s">
        <v>11</v>
      </c>
      <c r="D69" s="271" t="s">
        <v>1714</v>
      </c>
      <c r="E69" s="260" t="s">
        <v>1729</v>
      </c>
      <c r="F69" s="272" t="s">
        <v>1730</v>
      </c>
    </row>
    <row r="70" spans="2:6" ht="21" customHeight="1">
      <c r="B70" s="270" t="s">
        <v>32</v>
      </c>
      <c r="C70" s="270" t="s">
        <v>32</v>
      </c>
      <c r="D70" s="271" t="s">
        <v>1714</v>
      </c>
      <c r="E70" s="260" t="s">
        <v>1729</v>
      </c>
      <c r="F70" s="272" t="s">
        <v>1730</v>
      </c>
    </row>
    <row r="71" spans="2:6" ht="21" customHeight="1">
      <c r="B71" s="270" t="s">
        <v>49</v>
      </c>
      <c r="C71" s="270" t="s">
        <v>50</v>
      </c>
      <c r="D71" s="271" t="s">
        <v>1714</v>
      </c>
      <c r="E71" s="260" t="s">
        <v>1729</v>
      </c>
      <c r="F71" s="272" t="s">
        <v>1730</v>
      </c>
    </row>
    <row r="72" spans="2:6" ht="191.45" customHeight="1">
      <c r="B72" s="270" t="s">
        <v>1831</v>
      </c>
      <c r="C72" s="273" t="s">
        <v>1832</v>
      </c>
      <c r="D72" s="271" t="s">
        <v>1777</v>
      </c>
      <c r="E72" s="274" t="s">
        <v>1729</v>
      </c>
      <c r="F72" s="272" t="s">
        <v>1731</v>
      </c>
    </row>
    <row r="73" spans="2:6" ht="21" customHeight="1">
      <c r="B73" s="270" t="s">
        <v>16</v>
      </c>
      <c r="C73" s="270" t="s">
        <v>17</v>
      </c>
      <c r="D73" s="271" t="s">
        <v>1732</v>
      </c>
      <c r="E73" s="260" t="s">
        <v>1729</v>
      </c>
      <c r="F73" s="272" t="s">
        <v>1733</v>
      </c>
    </row>
    <row r="74" spans="2:6" ht="21" customHeight="1">
      <c r="B74" s="270" t="s">
        <v>53</v>
      </c>
      <c r="C74" s="270" t="s">
        <v>54</v>
      </c>
      <c r="D74" s="271" t="s">
        <v>1727</v>
      </c>
      <c r="E74" s="260" t="s">
        <v>1734</v>
      </c>
      <c r="F74" s="272" t="s">
        <v>1833</v>
      </c>
    </row>
    <row r="75" spans="2:6" ht="21" customHeight="1">
      <c r="B75" s="270" t="s">
        <v>1735</v>
      </c>
      <c r="C75" s="275" t="s">
        <v>13</v>
      </c>
      <c r="D75" s="271" t="s">
        <v>1714</v>
      </c>
      <c r="E75" s="260" t="s">
        <v>1729</v>
      </c>
      <c r="F75" s="272" t="s">
        <v>1730</v>
      </c>
    </row>
    <row r="76" spans="2:6" ht="21" customHeight="1">
      <c r="B76" s="270" t="s">
        <v>8</v>
      </c>
      <c r="C76" s="270" t="s">
        <v>9</v>
      </c>
      <c r="D76" s="271" t="s">
        <v>1714</v>
      </c>
      <c r="E76" s="260" t="s">
        <v>1729</v>
      </c>
      <c r="F76" s="272" t="s">
        <v>1730</v>
      </c>
    </row>
    <row r="77" spans="2:6" ht="21" customHeight="1">
      <c r="B77" s="270" t="s">
        <v>14</v>
      </c>
      <c r="C77" s="270" t="s">
        <v>15</v>
      </c>
      <c r="D77" s="271" t="s">
        <v>1727</v>
      </c>
      <c r="E77" s="260" t="s">
        <v>1734</v>
      </c>
      <c r="F77" s="272" t="s">
        <v>1728</v>
      </c>
    </row>
    <row r="78" spans="2:6" ht="21" customHeight="1">
      <c r="B78" s="270" t="s">
        <v>47</v>
      </c>
      <c r="C78" s="270" t="s">
        <v>48</v>
      </c>
      <c r="D78" s="271" t="s">
        <v>1714</v>
      </c>
      <c r="E78" s="260" t="s">
        <v>1729</v>
      </c>
      <c r="F78" s="272" t="s">
        <v>1730</v>
      </c>
    </row>
    <row r="79" spans="2:6" ht="21" customHeight="1">
      <c r="B79" s="270" t="s">
        <v>35</v>
      </c>
      <c r="C79" s="270" t="s">
        <v>36</v>
      </c>
      <c r="D79" s="271" t="s">
        <v>1727</v>
      </c>
      <c r="E79" s="260" t="s">
        <v>1734</v>
      </c>
      <c r="F79" s="272" t="s">
        <v>1728</v>
      </c>
    </row>
    <row r="80" spans="2:6" ht="21" customHeight="1">
      <c r="B80" s="270" t="s">
        <v>37</v>
      </c>
      <c r="C80" s="270" t="s">
        <v>38</v>
      </c>
      <c r="D80" s="271" t="s">
        <v>1727</v>
      </c>
      <c r="E80" s="260" t="s">
        <v>1734</v>
      </c>
      <c r="F80" s="272" t="s">
        <v>1834</v>
      </c>
    </row>
    <row r="81" spans="2:6" ht="21" customHeight="1">
      <c r="B81" s="270" t="s">
        <v>18</v>
      </c>
      <c r="C81" s="270" t="s">
        <v>19</v>
      </c>
      <c r="D81" s="271" t="s">
        <v>1727</v>
      </c>
      <c r="E81" s="260" t="s">
        <v>1734</v>
      </c>
      <c r="F81" s="272" t="s">
        <v>1728</v>
      </c>
    </row>
    <row r="82" spans="2:6" ht="21" customHeight="1">
      <c r="B82" s="270" t="s">
        <v>33</v>
      </c>
      <c r="C82" s="270" t="s">
        <v>34</v>
      </c>
      <c r="D82" s="271" t="s">
        <v>1726</v>
      </c>
      <c r="E82" s="260" t="s">
        <v>1729</v>
      </c>
      <c r="F82" s="272" t="s">
        <v>1736</v>
      </c>
    </row>
    <row r="83" spans="2:6" ht="21" customHeight="1">
      <c r="B83" s="270" t="s">
        <v>43</v>
      </c>
      <c r="C83" s="270" t="s">
        <v>44</v>
      </c>
      <c r="D83" s="271" t="s">
        <v>1727</v>
      </c>
      <c r="E83" s="260" t="s">
        <v>1734</v>
      </c>
      <c r="F83" s="272" t="s">
        <v>1728</v>
      </c>
    </row>
    <row r="84" spans="2:6" ht="21" customHeight="1">
      <c r="B84" s="270" t="s">
        <v>39</v>
      </c>
      <c r="C84" s="270" t="s">
        <v>40</v>
      </c>
      <c r="D84" s="271" t="s">
        <v>1726</v>
      </c>
      <c r="E84" s="260" t="s">
        <v>1729</v>
      </c>
      <c r="F84" s="272" t="s">
        <v>1736</v>
      </c>
    </row>
    <row r="85" spans="2:6" ht="21" customHeight="1">
      <c r="B85" s="270" t="s">
        <v>30</v>
      </c>
      <c r="C85" s="270" t="s">
        <v>31</v>
      </c>
      <c r="D85" s="271" t="s">
        <v>1727</v>
      </c>
      <c r="E85" s="260" t="s">
        <v>1734</v>
      </c>
      <c r="F85" s="272" t="s">
        <v>1728</v>
      </c>
    </row>
    <row r="86" spans="2:6" ht="21" customHeight="1">
      <c r="B86" s="270" t="s">
        <v>6</v>
      </c>
      <c r="C86" s="270" t="s">
        <v>1737</v>
      </c>
      <c r="D86" s="271" t="s">
        <v>1714</v>
      </c>
      <c r="E86" s="260" t="s">
        <v>1729</v>
      </c>
      <c r="F86" s="272" t="s">
        <v>1835</v>
      </c>
    </row>
    <row r="87" spans="2:6" ht="21" customHeight="1">
      <c r="B87" s="270" t="s">
        <v>55</v>
      </c>
      <c r="C87" s="270" t="s">
        <v>56</v>
      </c>
      <c r="D87" s="276" t="s">
        <v>1714</v>
      </c>
      <c r="E87" s="277" t="s">
        <v>1729</v>
      </c>
      <c r="F87" s="272" t="s">
        <v>1730</v>
      </c>
    </row>
    <row r="88" spans="2:6" ht="21" customHeight="1">
      <c r="B88" s="270" t="s">
        <v>57</v>
      </c>
      <c r="C88" s="270" t="s">
        <v>58</v>
      </c>
      <c r="D88" s="276" t="s">
        <v>1714</v>
      </c>
      <c r="E88" s="277" t="s">
        <v>1729</v>
      </c>
      <c r="F88" s="272" t="s">
        <v>1730</v>
      </c>
    </row>
    <row r="89" spans="2:6" ht="21" customHeight="1">
      <c r="B89" s="270" t="s">
        <v>631</v>
      </c>
      <c r="C89" s="270" t="s">
        <v>630</v>
      </c>
      <c r="D89" s="271" t="s">
        <v>1714</v>
      </c>
      <c r="E89" s="260" t="s">
        <v>1729</v>
      </c>
      <c r="F89" s="272" t="s">
        <v>1730</v>
      </c>
    </row>
    <row r="90" spans="2:6" ht="21" customHeight="1">
      <c r="B90" s="259" t="s">
        <v>1836</v>
      </c>
      <c r="C90" s="259" t="s">
        <v>1837</v>
      </c>
      <c r="D90" s="271" t="s">
        <v>1714</v>
      </c>
      <c r="E90" s="260" t="s">
        <v>1729</v>
      </c>
      <c r="F90" s="278" t="s">
        <v>870</v>
      </c>
    </row>
    <row r="91" spans="2:6" ht="23.45" customHeight="1">
      <c r="D91" s="279"/>
      <c r="E91" s="264"/>
      <c r="F91" s="240"/>
    </row>
    <row r="92" spans="2:6" ht="23.45" customHeight="1">
      <c r="D92" s="279"/>
      <c r="E92" s="264"/>
      <c r="F92" s="240"/>
    </row>
    <row r="93" spans="2:6" ht="23.45" customHeight="1">
      <c r="D93" s="279"/>
      <c r="E93" s="264"/>
      <c r="F93" s="240"/>
    </row>
    <row r="94" spans="2:6" ht="23.45" customHeight="1">
      <c r="D94" s="279"/>
      <c r="E94" s="264"/>
      <c r="F94" s="240"/>
    </row>
    <row r="95" spans="2:6" ht="23.45" customHeight="1">
      <c r="D95" s="279"/>
      <c r="E95" s="264"/>
      <c r="F95" s="240"/>
    </row>
    <row r="96" spans="2:6" ht="23.45" customHeight="1">
      <c r="D96" s="279"/>
      <c r="E96" s="264"/>
      <c r="F96" s="240"/>
    </row>
    <row r="97" spans="2:6" ht="16.899999999999999" customHeight="1">
      <c r="D97" s="279"/>
      <c r="E97" s="264"/>
      <c r="F97" s="240"/>
    </row>
    <row r="98" spans="2:6" ht="19.149999999999999" customHeight="1">
      <c r="B98" s="265" t="s">
        <v>1700</v>
      </c>
    </row>
    <row r="99" spans="2:6" s="253" customFormat="1" ht="13.9" customHeight="1">
      <c r="B99" s="381" t="s">
        <v>2979</v>
      </c>
      <c r="C99" s="381"/>
      <c r="D99" s="381"/>
      <c r="E99" s="254"/>
      <c r="F99" s="254"/>
    </row>
    <row r="100" spans="2:6" ht="19.149999999999999" customHeight="1">
      <c r="B100" s="255" t="s">
        <v>1738</v>
      </c>
    </row>
    <row r="101" spans="2:6" ht="19.149999999999999" customHeight="1">
      <c r="B101" s="267" t="s">
        <v>1702</v>
      </c>
      <c r="C101" s="267" t="s">
        <v>1722</v>
      </c>
      <c r="D101" s="267" t="s">
        <v>4</v>
      </c>
      <c r="E101" s="267" t="s">
        <v>1723</v>
      </c>
      <c r="F101" s="268" t="s">
        <v>1724</v>
      </c>
    </row>
    <row r="102" spans="2:6" ht="25.9" customHeight="1">
      <c r="B102" s="270" t="s">
        <v>1739</v>
      </c>
      <c r="C102" s="270" t="s">
        <v>1740</v>
      </c>
      <c r="D102" s="280" t="s">
        <v>1708</v>
      </c>
      <c r="E102" s="280" t="s">
        <v>1741</v>
      </c>
      <c r="F102" s="268" t="s">
        <v>794</v>
      </c>
    </row>
    <row r="103" spans="2:6" ht="39.6" customHeight="1">
      <c r="B103" s="270" t="s">
        <v>1742</v>
      </c>
      <c r="C103" s="270" t="s">
        <v>52</v>
      </c>
      <c r="D103" s="270" t="s">
        <v>1838</v>
      </c>
      <c r="E103" s="280" t="s">
        <v>1741</v>
      </c>
      <c r="F103" s="268" t="s">
        <v>1743</v>
      </c>
    </row>
    <row r="104" spans="2:6" ht="57" customHeight="1">
      <c r="B104" s="270" t="s">
        <v>1744</v>
      </c>
      <c r="C104" s="270" t="s">
        <v>29</v>
      </c>
      <c r="D104" s="280" t="s">
        <v>1732</v>
      </c>
      <c r="E104" s="280" t="s">
        <v>1729</v>
      </c>
      <c r="F104" s="268" t="s">
        <v>807</v>
      </c>
    </row>
    <row r="105" spans="2:6" ht="39" customHeight="1">
      <c r="B105" s="270" t="s">
        <v>1745</v>
      </c>
      <c r="C105" s="270" t="s">
        <v>1746</v>
      </c>
      <c r="D105" s="280" t="s">
        <v>1719</v>
      </c>
      <c r="E105" s="280" t="s">
        <v>1747</v>
      </c>
      <c r="F105" s="268" t="s">
        <v>807</v>
      </c>
    </row>
    <row r="106" spans="2:6" ht="25.9" customHeight="1">
      <c r="B106" s="270" t="s">
        <v>1748</v>
      </c>
      <c r="C106" s="270" t="s">
        <v>1749</v>
      </c>
      <c r="D106" s="280" t="s">
        <v>1719</v>
      </c>
      <c r="E106" s="280" t="s">
        <v>1747</v>
      </c>
      <c r="F106" s="268" t="s">
        <v>807</v>
      </c>
    </row>
    <row r="107" spans="2:6" ht="51.6" customHeight="1">
      <c r="B107" s="270" t="s">
        <v>1839</v>
      </c>
      <c r="C107" s="270" t="s">
        <v>29</v>
      </c>
      <c r="D107" s="280" t="s">
        <v>1840</v>
      </c>
      <c r="E107" s="280" t="s">
        <v>1750</v>
      </c>
      <c r="F107" s="268"/>
    </row>
    <row r="108" spans="2:6" ht="25.9" customHeight="1">
      <c r="B108" s="270" t="s">
        <v>1751</v>
      </c>
      <c r="C108" s="270" t="s">
        <v>1752</v>
      </c>
      <c r="D108" s="280" t="s">
        <v>1732</v>
      </c>
      <c r="E108" s="280" t="s">
        <v>1753</v>
      </c>
      <c r="F108" s="268" t="s">
        <v>807</v>
      </c>
    </row>
    <row r="109" spans="2:6" ht="25.9" customHeight="1">
      <c r="B109" s="270" t="s">
        <v>1754</v>
      </c>
      <c r="C109" s="270" t="s">
        <v>1755</v>
      </c>
      <c r="D109" s="280" t="s">
        <v>1732</v>
      </c>
      <c r="E109" s="280" t="s">
        <v>1753</v>
      </c>
      <c r="F109" s="268" t="s">
        <v>807</v>
      </c>
    </row>
    <row r="110" spans="2:6" ht="25.9" customHeight="1">
      <c r="B110" s="270" t="s">
        <v>1756</v>
      </c>
      <c r="C110" s="270" t="s">
        <v>1757</v>
      </c>
      <c r="D110" s="280" t="s">
        <v>1732</v>
      </c>
      <c r="E110" s="280" t="s">
        <v>1729</v>
      </c>
      <c r="F110" s="268" t="s">
        <v>807</v>
      </c>
    </row>
    <row r="111" spans="2:6" ht="38.450000000000003" customHeight="1">
      <c r="B111" s="270" t="s">
        <v>1841</v>
      </c>
      <c r="C111" s="270" t="s">
        <v>1758</v>
      </c>
      <c r="D111" s="280" t="s">
        <v>1732</v>
      </c>
      <c r="E111" s="280" t="s">
        <v>1753</v>
      </c>
      <c r="F111" s="268" t="s">
        <v>807</v>
      </c>
    </row>
    <row r="112" spans="2:6" ht="25.9" customHeight="1">
      <c r="F112" s="268"/>
    </row>
    <row r="113" spans="2:6" ht="25.9" customHeight="1">
      <c r="F113" s="268"/>
    </row>
    <row r="114" spans="2:6" ht="25.9" customHeight="1">
      <c r="B114" s="265" t="s">
        <v>784</v>
      </c>
      <c r="F114" s="268"/>
    </row>
    <row r="115" spans="2:6" ht="19.149999999999999" customHeight="1">
      <c r="B115" s="281" t="s">
        <v>1842</v>
      </c>
      <c r="F115" s="282"/>
    </row>
    <row r="116" spans="2:6" ht="19.149999999999999" customHeight="1">
      <c r="B116" s="223"/>
      <c r="F116" s="282"/>
    </row>
    <row r="117" spans="2:6" s="243" customFormat="1" ht="19.149999999999999" customHeight="1">
      <c r="C117" s="230"/>
      <c r="D117" s="283"/>
      <c r="E117" s="264"/>
      <c r="F117" s="284"/>
    </row>
    <row r="118" spans="2:6" s="243" customFormat="1" ht="19.149999999999999" customHeight="1">
      <c r="B118" s="281"/>
      <c r="C118" s="230"/>
      <c r="D118" s="264"/>
      <c r="E118" s="264"/>
      <c r="F118" s="284"/>
    </row>
    <row r="119" spans="2:6" s="243" customFormat="1" ht="19.149999999999999" customHeight="1">
      <c r="B119" s="281"/>
      <c r="C119" s="230"/>
      <c r="D119" s="264"/>
      <c r="E119" s="264"/>
      <c r="F119" s="264"/>
    </row>
    <row r="120" spans="2:6" s="243" customFormat="1" ht="19.149999999999999" customHeight="1">
      <c r="B120" s="281"/>
      <c r="C120" s="230"/>
      <c r="D120" s="264"/>
      <c r="E120" s="264"/>
      <c r="F120" s="264"/>
    </row>
    <row r="121" spans="2:6" s="243" customFormat="1" ht="19.149999999999999" customHeight="1">
      <c r="B121" s="281"/>
      <c r="C121" s="230"/>
      <c r="D121" s="264"/>
      <c r="E121" s="264"/>
      <c r="F121" s="264"/>
    </row>
    <row r="122" spans="2:6" s="243" customFormat="1" ht="19.149999999999999" customHeight="1">
      <c r="B122" s="230"/>
      <c r="C122" s="230"/>
      <c r="D122" s="264"/>
      <c r="E122" s="264"/>
      <c r="F122" s="264"/>
    </row>
    <row r="123" spans="2:6" ht="19.149999999999999" customHeight="1">
      <c r="B123" s="263"/>
    </row>
  </sheetData>
  <sheetProtection algorithmName="SHA-512" hashValue="K8mcVsN6lstBhITFIOUoH/Osl/zRrR7c/6rrBojdYdOUD1zr0FfdadXCbukw/roxNIoYWdyqr0wEMBEYCZk5+Q==" saltValue="6jzeW50yvGu9magG3wopiQ==" spinCount="100000" sheet="1" objects="1" scenarios="1"/>
  <mergeCells count="13">
    <mergeCell ref="B99:D99"/>
    <mergeCell ref="B10:D10"/>
    <mergeCell ref="B12:D12"/>
    <mergeCell ref="B13:D13"/>
    <mergeCell ref="B15:D15"/>
    <mergeCell ref="B17:D17"/>
    <mergeCell ref="B25:D25"/>
    <mergeCell ref="B26:D26"/>
    <mergeCell ref="B44:B45"/>
    <mergeCell ref="B57:D57"/>
    <mergeCell ref="B39:B41"/>
    <mergeCell ref="B46:B47"/>
    <mergeCell ref="B42:B43"/>
  </mergeCells>
  <phoneticPr fontId="2"/>
  <conditionalFormatting sqref="C62:C89 C91:C96">
    <cfRule type="duplicateValues" dxfId="153" priority="1"/>
  </conditionalFormatting>
  <conditionalFormatting sqref="C62:C89 C91:C97">
    <cfRule type="duplicateValues" dxfId="152" priority="2"/>
  </conditionalFormatting>
  <pageMargins left="0.43307086614173229" right="0.23622047244094491" top="0.74803149606299213" bottom="0.35433070866141736" header="0.31496062992125984" footer="0.31496062992125984"/>
  <pageSetup paperSize="9" scale="70" fitToWidth="0" fitToHeight="0" orientation="portrait" horizontalDpi="4294967292" r:id="rId1"/>
  <rowBreaks count="2" manualBreakCount="2">
    <brk id="54" max="4" man="1"/>
    <brk id="9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7719-D7BE-40FB-B983-931BAEB1DA35}">
  <sheetPr>
    <tabColor rgb="FFCCFF99"/>
    <pageSetUpPr fitToPage="1"/>
  </sheetPr>
  <dimension ref="B2:M36"/>
  <sheetViews>
    <sheetView zoomScale="80" zoomScaleNormal="80" workbookViewId="0">
      <selection activeCell="W13" sqref="W13"/>
    </sheetView>
  </sheetViews>
  <sheetFormatPr defaultColWidth="8.75" defaultRowHeight="14.25"/>
  <cols>
    <col min="1" max="16384" width="8.75" style="196"/>
  </cols>
  <sheetData>
    <row r="2" spans="2:13" ht="16.5">
      <c r="B2" s="285" t="s">
        <v>1843</v>
      </c>
      <c r="M2" s="285" t="s">
        <v>1844</v>
      </c>
    </row>
    <row r="3" spans="2:13" ht="16.5">
      <c r="B3" s="285"/>
      <c r="M3" s="286" t="s">
        <v>1845</v>
      </c>
    </row>
    <row r="32" spans="13:13" ht="16.5">
      <c r="M32" s="286" t="s">
        <v>1846</v>
      </c>
    </row>
    <row r="33" spans="13:13" ht="16.5">
      <c r="M33" s="286" t="s">
        <v>1847</v>
      </c>
    </row>
    <row r="34" spans="13:13" ht="16.5">
      <c r="M34" s="286" t="s">
        <v>1848</v>
      </c>
    </row>
    <row r="36" spans="13:13" ht="16.5">
      <c r="M36" s="286"/>
    </row>
  </sheetData>
  <sheetProtection algorithmName="SHA-512" hashValue="uwJQDnQtyiyO0GUdpuKOfkhIk+qi4Rgr3VyUASWBuX/N30s38E8/UuVXe96hUOy/u89fSGilEqqqMh2PIxe8vw==" saltValue="ORN7E/DknSvylyEREoQl7A==" spinCount="100000" sheet="1" objects="1" scenarios="1"/>
  <phoneticPr fontId="2"/>
  <pageMargins left="0.25" right="0.25" top="0.75" bottom="0.75" header="0.3" footer="0.3"/>
  <pageSetup paperSize="9"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CC-FE78-4F9D-9F44-75579E3D5DAF}">
  <sheetPr>
    <tabColor rgb="FFFF0000"/>
    <pageSetUpPr fitToPage="1"/>
  </sheetPr>
  <dimension ref="A1:N158"/>
  <sheetViews>
    <sheetView zoomScale="90" zoomScaleNormal="90" zoomScaleSheetLayoutView="100" workbookViewId="0">
      <pane ySplit="2" topLeftCell="A3" activePane="bottomLeft" state="frozen"/>
      <selection pane="bottomLeft" activeCell="D12" sqref="D12"/>
    </sheetView>
  </sheetViews>
  <sheetFormatPr defaultColWidth="8.75" defaultRowHeight="18" customHeight="1"/>
  <cols>
    <col min="1" max="1" width="4.75" style="19" customWidth="1"/>
    <col min="2" max="2" width="7.75" style="5" hidden="1" customWidth="1"/>
    <col min="3" max="3" width="6.75" style="4" hidden="1" customWidth="1"/>
    <col min="4" max="4" width="12.875" style="1" customWidth="1"/>
    <col min="5" max="5" width="10.625" style="1" customWidth="1"/>
    <col min="6" max="6" width="29.5" style="1" customWidth="1"/>
    <col min="7" max="7" width="42.875" style="2" customWidth="1"/>
    <col min="8" max="8" width="15.375" style="3" customWidth="1"/>
    <col min="9" max="9" width="9.125" style="1" customWidth="1"/>
    <col min="10" max="10" width="17.25" style="145" customWidth="1"/>
    <col min="11" max="11" width="8.75" style="4" hidden="1" customWidth="1"/>
    <col min="12" max="12" width="10.5" style="4" hidden="1" customWidth="1"/>
    <col min="13" max="13" width="37" style="4" customWidth="1"/>
    <col min="14" max="16384" width="8.75" style="4"/>
  </cols>
  <sheetData>
    <row r="1" spans="1:14" s="18" customFormat="1" ht="24" customHeight="1">
      <c r="B1" s="11"/>
      <c r="D1" s="12" t="s">
        <v>390</v>
      </c>
      <c r="E1" s="13"/>
      <c r="F1" s="13"/>
      <c r="G1" s="14"/>
      <c r="H1" s="15" t="s">
        <v>382</v>
      </c>
      <c r="I1" s="16">
        <f>SUM(I12:I146)/2</f>
        <v>0</v>
      </c>
      <c r="J1" s="137" t="s">
        <v>1791</v>
      </c>
      <c r="N1" s="140"/>
    </row>
    <row r="2" spans="1:14" s="18" customFormat="1" ht="24" customHeight="1" thickBot="1">
      <c r="B2" s="11"/>
      <c r="D2" s="12" t="s">
        <v>391</v>
      </c>
      <c r="E2" s="19"/>
      <c r="F2" s="19"/>
      <c r="G2" s="20"/>
      <c r="H2" s="21" t="s">
        <v>400</v>
      </c>
      <c r="I2" s="22">
        <f>I24</f>
        <v>0</v>
      </c>
      <c r="J2" s="17" t="str">
        <f>IF(I2&lt;20,"20単位以上必要","")</f>
        <v>20単位以上必要</v>
      </c>
      <c r="M2" s="144"/>
    </row>
    <row r="3" spans="1:14" s="18" customFormat="1" ht="24" customHeight="1" thickBot="1">
      <c r="B3" s="11"/>
      <c r="D3" s="401" t="s">
        <v>1778</v>
      </c>
      <c r="E3" s="402"/>
      <c r="F3" s="42" t="s">
        <v>392</v>
      </c>
      <c r="G3" s="44"/>
      <c r="H3" s="151" t="s">
        <v>1769</v>
      </c>
      <c r="J3" s="33"/>
      <c r="M3" s="142"/>
    </row>
    <row r="4" spans="1:14" s="18" customFormat="1" ht="24" customHeight="1">
      <c r="B4" s="11"/>
      <c r="D4" s="403" t="s">
        <v>1766</v>
      </c>
      <c r="E4" s="403"/>
      <c r="F4" s="42" t="s">
        <v>393</v>
      </c>
      <c r="G4" s="44"/>
      <c r="H4" s="151" t="s">
        <v>1769</v>
      </c>
      <c r="J4" s="33"/>
      <c r="M4" s="143"/>
    </row>
    <row r="5" spans="1:14" s="18" customFormat="1" ht="24" customHeight="1">
      <c r="B5" s="11"/>
      <c r="F5" s="42" t="s">
        <v>394</v>
      </c>
      <c r="G5" s="44"/>
      <c r="H5" s="151" t="s">
        <v>1769</v>
      </c>
      <c r="J5" s="33"/>
    </row>
    <row r="6" spans="1:14" s="18" customFormat="1" ht="12" customHeight="1">
      <c r="A6" s="24"/>
      <c r="B6" s="11"/>
      <c r="D6" s="20" t="s">
        <v>395</v>
      </c>
      <c r="E6" s="19"/>
      <c r="F6" s="19"/>
      <c r="G6" s="20"/>
      <c r="H6" s="23"/>
      <c r="I6" s="24"/>
      <c r="J6" s="33"/>
      <c r="M6" s="141"/>
    </row>
    <row r="7" spans="1:14" s="18" customFormat="1" ht="21.6" customHeight="1">
      <c r="A7" s="19"/>
      <c r="B7" s="25"/>
      <c r="D7" s="400" t="s">
        <v>1802</v>
      </c>
      <c r="E7" s="400"/>
      <c r="F7" s="400"/>
      <c r="G7" s="20"/>
      <c r="H7" s="23"/>
      <c r="I7" s="19"/>
      <c r="J7" s="33"/>
    </row>
    <row r="8" spans="1:14" s="18" customFormat="1" ht="16.899999999999999" customHeight="1">
      <c r="A8" s="19"/>
      <c r="B8" s="25"/>
      <c r="D8" s="148" t="s">
        <v>1764</v>
      </c>
      <c r="E8" s="19"/>
      <c r="F8" s="19"/>
      <c r="G8" s="20"/>
      <c r="H8" s="212" t="s">
        <v>1772</v>
      </c>
      <c r="I8" s="19"/>
      <c r="J8" s="33"/>
    </row>
    <row r="9" spans="1:14" s="18" customFormat="1" ht="12" customHeight="1">
      <c r="A9" s="19"/>
      <c r="B9" s="25"/>
      <c r="D9" s="149" t="s">
        <v>1770</v>
      </c>
      <c r="E9" s="150"/>
      <c r="F9" s="19"/>
      <c r="G9" s="20"/>
      <c r="H9" s="23"/>
      <c r="I9" s="19"/>
      <c r="J9" s="33"/>
    </row>
    <row r="10" spans="1:14" s="18" customFormat="1" ht="12" customHeight="1">
      <c r="A10" s="19"/>
      <c r="B10" s="25"/>
      <c r="D10" s="148" t="s">
        <v>1765</v>
      </c>
      <c r="E10" s="185" t="s">
        <v>1768</v>
      </c>
      <c r="F10" s="19"/>
      <c r="G10" s="20"/>
      <c r="H10" s="23"/>
      <c r="I10" s="19"/>
      <c r="J10" s="33"/>
    </row>
    <row r="11" spans="1:14" s="27" customFormat="1" ht="21" customHeight="1">
      <c r="A11" s="216"/>
      <c r="B11" s="25" t="s">
        <v>1781</v>
      </c>
      <c r="C11" s="150" t="s">
        <v>1780</v>
      </c>
      <c r="D11" s="28" t="s">
        <v>234</v>
      </c>
      <c r="E11" s="43" t="s">
        <v>386</v>
      </c>
      <c r="F11" s="28" t="s">
        <v>233</v>
      </c>
      <c r="G11" s="29" t="s">
        <v>245</v>
      </c>
      <c r="H11" s="30" t="s">
        <v>244</v>
      </c>
      <c r="I11" s="28" t="s">
        <v>4</v>
      </c>
      <c r="J11" s="138"/>
    </row>
    <row r="12" spans="1:14" s="18" customFormat="1" ht="21" customHeight="1">
      <c r="A12" s="218" t="str">
        <f>IF(COUNTIF($D$12:$D23,D12)&gt;=2,"重複","")</f>
        <v/>
      </c>
      <c r="B12" s="11">
        <v>1</v>
      </c>
      <c r="C12" s="164">
        <v>1</v>
      </c>
      <c r="D12" s="338"/>
      <c r="E12" s="9"/>
      <c r="F12" s="38" t="str">
        <f>IFERROR(VLOOKUP($D12,シート1!$A:$G,2,FALSE),"")</f>
        <v/>
      </c>
      <c r="G12" s="38" t="str">
        <f>IFERROR(VLOOKUP($D12,シート1!$A:$G,4,FALSE),"")</f>
        <v/>
      </c>
      <c r="H12" s="187" t="str">
        <f>IFERROR(VLOOKUP($D12,シート1!$A:$G,6,FALSE),"")</f>
        <v/>
      </c>
      <c r="I12" s="188" t="str">
        <f>IFERROR(VLOOKUP($D12,シート1!$A:$G,7,FALSE),"")</f>
        <v/>
      </c>
      <c r="J12" s="33"/>
      <c r="M12" s="138"/>
    </row>
    <row r="13" spans="1:14" s="18" customFormat="1" ht="21" customHeight="1">
      <c r="A13" s="218" t="str">
        <f>IF(COUNTIF($D$12:$D24,D13)&gt;=2,"重複","")</f>
        <v/>
      </c>
      <c r="B13" s="11" t="str">
        <f>IF($D13&lt;&gt;"",MAX($B$12:$B12)+1,"")</f>
        <v/>
      </c>
      <c r="C13" s="164" t="str">
        <f>IF($D13&lt;&gt;"",MAX($C$12:$C12)+1,"")</f>
        <v/>
      </c>
      <c r="D13" s="344"/>
      <c r="E13" s="9"/>
      <c r="F13" s="38" t="str">
        <f>IFERROR(VLOOKUP($D13,シート1!$A:$G,2,FALSE),"")</f>
        <v/>
      </c>
      <c r="G13" s="38" t="str">
        <f>IFERROR(VLOOKUP($D13,シート1!$A:$G,4,FALSE),"")</f>
        <v/>
      </c>
      <c r="H13" s="187" t="str">
        <f>IFERROR(VLOOKUP($D13,シート1!$A:$G,6,FALSE),"")</f>
        <v/>
      </c>
      <c r="I13" s="188" t="str">
        <f>IFERROR(VLOOKUP($D13,シート1!$A:$G,7,FALSE),"")</f>
        <v/>
      </c>
      <c r="J13" s="33"/>
      <c r="M13" s="138"/>
    </row>
    <row r="14" spans="1:14" s="18" customFormat="1" ht="21" customHeight="1">
      <c r="A14" s="218" t="str">
        <f>IF(COUNTIF($D$12:$D25,D14)&gt;=2,"重複","")</f>
        <v/>
      </c>
      <c r="B14" s="11" t="str">
        <f>IF($D14&lt;&gt;"",MAX($B$12:$B13)+1,"")</f>
        <v/>
      </c>
      <c r="C14" s="164" t="str">
        <f>IF($D14&lt;&gt;"",MAX($C$12:$C13)+1,"")</f>
        <v/>
      </c>
      <c r="D14" s="338"/>
      <c r="E14" s="9"/>
      <c r="F14" s="38" t="str">
        <f>IFERROR(VLOOKUP($D14,シート1!$A:$G,2,FALSE),"")</f>
        <v/>
      </c>
      <c r="G14" s="38" t="str">
        <f>IFERROR(VLOOKUP($D14,シート1!$A:$G,4,FALSE),"")</f>
        <v/>
      </c>
      <c r="H14" s="187" t="str">
        <f>IFERROR(VLOOKUP($D14,シート1!$A:$G,6,FALSE),"")</f>
        <v/>
      </c>
      <c r="I14" s="188" t="str">
        <f>IFERROR(VLOOKUP($D14,シート1!$A:$G,7,FALSE),"")</f>
        <v/>
      </c>
      <c r="J14" s="33"/>
      <c r="M14" s="138"/>
    </row>
    <row r="15" spans="1:14" s="18" customFormat="1" ht="21" customHeight="1">
      <c r="A15" s="218" t="str">
        <f>IF(COUNTIF($D$12:$D26,D15)&gt;=2,"重複","")</f>
        <v/>
      </c>
      <c r="B15" s="11" t="str">
        <f>IF($D15&lt;&gt;"",MAX($B$12:$B14)+1,"")</f>
        <v/>
      </c>
      <c r="C15" s="164" t="str">
        <f>IF($D15&lt;&gt;"",MAX($C$12:$C14)+1,"")</f>
        <v/>
      </c>
      <c r="D15" s="337"/>
      <c r="E15" s="9"/>
      <c r="F15" s="38" t="str">
        <f>IFERROR(VLOOKUP($D15,シート1!$A:$G,2,FALSE),"")</f>
        <v/>
      </c>
      <c r="G15" s="38" t="str">
        <f>IFERROR(VLOOKUP($D15,シート1!$A:$G,4,FALSE),"")</f>
        <v/>
      </c>
      <c r="H15" s="187" t="str">
        <f>IFERROR(VLOOKUP($D15,シート1!$A:$G,6,FALSE),"")</f>
        <v/>
      </c>
      <c r="I15" s="188" t="str">
        <f>IFERROR(VLOOKUP($D15,シート1!$A:$G,7,FALSE),"")</f>
        <v/>
      </c>
      <c r="J15" s="33"/>
      <c r="M15" s="20"/>
    </row>
    <row r="16" spans="1:14" s="18" customFormat="1" ht="21" customHeight="1">
      <c r="A16" s="218" t="str">
        <f>IF(COUNTIF($D$12:$D27,D16)&gt;=2,"重複","")</f>
        <v/>
      </c>
      <c r="B16" s="11" t="str">
        <f>IF($D16&lt;&gt;"",MAX($B$12:$B15)+1,"")</f>
        <v/>
      </c>
      <c r="C16" s="164" t="str">
        <f>IF($D16&lt;&gt;"",MAX($C$12:$C15)+1,"")</f>
        <v/>
      </c>
      <c r="D16" s="337"/>
      <c r="E16" s="9"/>
      <c r="F16" s="38" t="str">
        <f>IFERROR(VLOOKUP($D16,シート1!$A:$G,2,FALSE),"")</f>
        <v/>
      </c>
      <c r="G16" s="38" t="str">
        <f>IFERROR(VLOOKUP($D16,シート1!$A:$G,4,FALSE),"")</f>
        <v/>
      </c>
      <c r="H16" s="187" t="str">
        <f>IFERROR(VLOOKUP($D16,シート1!$A:$G,6,FALSE),"")</f>
        <v/>
      </c>
      <c r="I16" s="188" t="str">
        <f>IFERROR(VLOOKUP($D16,シート1!$A:$G,7,FALSE),"")</f>
        <v/>
      </c>
      <c r="J16" s="33"/>
    </row>
    <row r="17" spans="1:13" s="18" customFormat="1" ht="21" customHeight="1">
      <c r="A17" s="218" t="str">
        <f>IF(COUNTIF($D$12:$D28,D17)&gt;=2,"重複","")</f>
        <v/>
      </c>
      <c r="B17" s="11" t="str">
        <f>IF($D17&lt;&gt;"",MAX($B$12:$B16)+1,"")</f>
        <v/>
      </c>
      <c r="C17" s="164" t="str">
        <f>IF($D17&lt;&gt;"",MAX($C$12:$C16)+1,"")</f>
        <v/>
      </c>
      <c r="D17" s="337"/>
      <c r="E17" s="9"/>
      <c r="F17" s="38" t="str">
        <f>IFERROR(VLOOKUP($D17,シート1!$A:$G,2,FALSE),"")</f>
        <v/>
      </c>
      <c r="G17" s="38" t="str">
        <f>IFERROR(VLOOKUP($D17,シート1!$A:$G,4,FALSE),"")</f>
        <v/>
      </c>
      <c r="H17" s="187" t="str">
        <f>IFERROR(VLOOKUP($D17,シート1!$A:$G,6,FALSE),"")</f>
        <v/>
      </c>
      <c r="I17" s="188" t="str">
        <f>IFERROR(VLOOKUP($D17,シート1!$A:$G,7,FALSE),"")</f>
        <v/>
      </c>
      <c r="J17" s="33"/>
    </row>
    <row r="18" spans="1:13" s="18" customFormat="1" ht="21" customHeight="1">
      <c r="A18" s="218" t="str">
        <f>IF(COUNTIF($D$12:$D29,D18)&gt;=2,"重複","")</f>
        <v/>
      </c>
      <c r="B18" s="11" t="str">
        <f>IF($D18&lt;&gt;"",MAX($B$12:$B17)+1,"")</f>
        <v/>
      </c>
      <c r="C18" s="164" t="str">
        <f>IF($D18&lt;&gt;"",MAX($C$12:$C17)+1,"")</f>
        <v/>
      </c>
      <c r="D18" s="197"/>
      <c r="E18" s="9"/>
      <c r="F18" s="38" t="str">
        <f>IFERROR(VLOOKUP($D18,シート1!$A:$G,2,FALSE),"")</f>
        <v/>
      </c>
      <c r="G18" s="38" t="str">
        <f>IFERROR(VLOOKUP($D18,シート1!$A:$G,4,FALSE),"")</f>
        <v/>
      </c>
      <c r="H18" s="187" t="str">
        <f>IFERROR(VLOOKUP($D18,シート1!$A:$G,6,FALSE),"")</f>
        <v/>
      </c>
      <c r="I18" s="188" t="str">
        <f>IFERROR(VLOOKUP($D18,シート1!$A:$G,7,FALSE),"")</f>
        <v/>
      </c>
      <c r="J18" s="33"/>
    </row>
    <row r="19" spans="1:13" s="18" customFormat="1" ht="21" customHeight="1">
      <c r="A19" s="218" t="str">
        <f>IF(COUNTIF($D$12:$D30,D19)&gt;=2,"重複","")</f>
        <v/>
      </c>
      <c r="B19" s="11" t="str">
        <f>IF($D19&lt;&gt;"",MAX($B$12:$B18)+1,"")</f>
        <v/>
      </c>
      <c r="C19" s="164" t="str">
        <f>IF($D19&lt;&gt;"",MAX($C$12:$C18)+1,"")</f>
        <v/>
      </c>
      <c r="D19" s="197"/>
      <c r="E19" s="9"/>
      <c r="F19" s="38" t="str">
        <f>IFERROR(VLOOKUP($D19,シート1!$A:$G,2,FALSE),"")</f>
        <v/>
      </c>
      <c r="G19" s="38" t="str">
        <f>IFERROR(VLOOKUP($D19,シート1!$A:$G,4,FALSE),"")</f>
        <v/>
      </c>
      <c r="H19" s="187" t="str">
        <f>IFERROR(VLOOKUP($D19,シート1!$A:$G,6,FALSE),"")</f>
        <v/>
      </c>
      <c r="I19" s="188" t="str">
        <f>IFERROR(VLOOKUP($D19,シート1!$A:$G,7,FALSE),"")</f>
        <v/>
      </c>
      <c r="J19" s="33"/>
    </row>
    <row r="20" spans="1:13" s="18" customFormat="1" ht="21" customHeight="1">
      <c r="A20" s="218" t="str">
        <f>IF(COUNTIF($D$12:$D31,D20)&gt;=2,"重複","")</f>
        <v/>
      </c>
      <c r="B20" s="11" t="str">
        <f>IF($D20&lt;&gt;"",MAX($B$12:$B19)+1,"")</f>
        <v/>
      </c>
      <c r="C20" s="164" t="str">
        <f>IF($D20&lt;&gt;"",MAX($C$12:$C19)+1,"")</f>
        <v/>
      </c>
      <c r="D20" s="197"/>
      <c r="E20" s="9"/>
      <c r="F20" s="38" t="str">
        <f>IFERROR(VLOOKUP($D20,シート1!$A:$G,2,FALSE),"")</f>
        <v/>
      </c>
      <c r="G20" s="38" t="str">
        <f>IFERROR(VLOOKUP($D20,シート1!$A:$G,4,FALSE),"")</f>
        <v/>
      </c>
      <c r="H20" s="187" t="str">
        <f>IFERROR(VLOOKUP($D20,シート1!$A:$G,6,FALSE),"")</f>
        <v/>
      </c>
      <c r="I20" s="188" t="str">
        <f>IFERROR(VLOOKUP($D20,シート1!$A:$G,7,FALSE),"")</f>
        <v/>
      </c>
      <c r="J20" s="33"/>
    </row>
    <row r="21" spans="1:13" s="18" customFormat="1" ht="21" customHeight="1">
      <c r="A21" s="218" t="str">
        <f>IF(COUNTIF($D$12:$D32,D21)&gt;=2,"重複","")</f>
        <v/>
      </c>
      <c r="B21" s="11" t="str">
        <f>IF($D21&lt;&gt;"",MAX($B$12:$B20)+1,"")</f>
        <v/>
      </c>
      <c r="C21" s="164" t="str">
        <f>IF($D21&lt;&gt;"",MAX($C$12:$C20)+1,"")</f>
        <v/>
      </c>
      <c r="D21" s="197"/>
      <c r="E21" s="9"/>
      <c r="F21" s="38" t="str">
        <f>IFERROR(VLOOKUP($D21,シート1!$A:$G,2,FALSE),"")</f>
        <v/>
      </c>
      <c r="G21" s="38" t="str">
        <f>IFERROR(VLOOKUP($D21,シート1!$A:$G,4,FALSE),"")</f>
        <v/>
      </c>
      <c r="H21" s="187" t="str">
        <f>IFERROR(VLOOKUP($D21,シート1!$A:$G,6,FALSE),"")</f>
        <v/>
      </c>
      <c r="I21" s="188" t="str">
        <f>IFERROR(VLOOKUP($D21,シート1!$A:$G,7,FALSE),"")</f>
        <v/>
      </c>
      <c r="J21" s="33"/>
    </row>
    <row r="22" spans="1:13" s="18" customFormat="1" ht="21" customHeight="1">
      <c r="A22" s="218" t="str">
        <f>IF(COUNTIF($D$12:$D33,D22)&gt;=2,"重複","")</f>
        <v/>
      </c>
      <c r="B22" s="11" t="str">
        <f>IF($D22&lt;&gt;"",MAX($B$12:$B21)+1,"")</f>
        <v/>
      </c>
      <c r="C22" s="164" t="str">
        <f>IF($D22&lt;&gt;"",MAX($C$12:$C21)+1,"")</f>
        <v/>
      </c>
      <c r="D22" s="197"/>
      <c r="E22" s="9"/>
      <c r="F22" s="38" t="str">
        <f>IFERROR(VLOOKUP($D22,シート1!$A:$G,2,FALSE),"")</f>
        <v/>
      </c>
      <c r="G22" s="38" t="str">
        <f>IFERROR(VLOOKUP($D22,シート1!$A:$G,4,FALSE),"")</f>
        <v/>
      </c>
      <c r="H22" s="187" t="str">
        <f>IFERROR(VLOOKUP($D22,シート1!$A:$G,6,FALSE),"")</f>
        <v/>
      </c>
      <c r="I22" s="188" t="str">
        <f>IFERROR(VLOOKUP($D22,シート1!$A:$G,7,FALSE),"")</f>
        <v/>
      </c>
      <c r="J22" s="33"/>
    </row>
    <row r="23" spans="1:13" s="18" customFormat="1" ht="21" customHeight="1">
      <c r="A23" s="218" t="str">
        <f>IF(COUNTIF($D$12:$D34,D23)&gt;=2,"重複","")</f>
        <v/>
      </c>
      <c r="B23" s="11" t="str">
        <f>IF($D23&lt;&gt;"",MAX($B$12:$B22)+1,"")</f>
        <v/>
      </c>
      <c r="C23" s="164" t="str">
        <f>IF($D23&lt;&gt;"",MAX($C$12:$C22)+1,"")</f>
        <v/>
      </c>
      <c r="D23" s="197"/>
      <c r="E23" s="9"/>
      <c r="F23" s="38" t="str">
        <f>IFERROR(VLOOKUP($D23,シート1!$A:$G,2,FALSE),"")</f>
        <v/>
      </c>
      <c r="G23" s="38" t="str">
        <f>IFERROR(VLOOKUP($D23,シート1!$A:$G,4,FALSE),"")</f>
        <v/>
      </c>
      <c r="H23" s="187" t="str">
        <f>IFERROR(VLOOKUP($D23,シート1!$A:$G,6,FALSE),"")</f>
        <v/>
      </c>
      <c r="I23" s="188" t="str">
        <f>IFERROR(VLOOKUP($D23,シート1!$A:$G,7,FALSE),"")</f>
        <v/>
      </c>
      <c r="J23" s="33"/>
    </row>
    <row r="24" spans="1:13" s="18" customFormat="1" ht="21" customHeight="1">
      <c r="B24" s="11">
        <f>IF($D24&lt;&gt;"",MAX($B$12:$B23)+1,"")</f>
        <v>2</v>
      </c>
      <c r="C24" s="152"/>
      <c r="D24" s="19" t="s">
        <v>395</v>
      </c>
      <c r="E24" s="19" t="s">
        <v>396</v>
      </c>
      <c r="F24" s="19"/>
      <c r="G24" s="39"/>
      <c r="H24" s="104" t="str">
        <f>IF($I$24&gt;0,"小計","")</f>
        <v/>
      </c>
      <c r="I24" s="32">
        <f>SUM(I12:I23)</f>
        <v>0</v>
      </c>
      <c r="J24" s="17" t="str">
        <f>IF(I24&lt;20,"20単位以上必要","")</f>
        <v>20単位以上必要</v>
      </c>
    </row>
    <row r="25" spans="1:13" s="18" customFormat="1" ht="21" customHeight="1">
      <c r="A25" s="19"/>
      <c r="B25" s="11">
        <f>IF($D25&lt;&gt;"",MAX($B$12:$B24)+1,"")</f>
        <v>3</v>
      </c>
      <c r="C25" s="152"/>
      <c r="D25" s="19" t="s">
        <v>395</v>
      </c>
      <c r="E25" s="19" t="s">
        <v>396</v>
      </c>
      <c r="F25" s="19"/>
      <c r="G25" s="39"/>
      <c r="H25" s="23"/>
      <c r="I25" s="19"/>
      <c r="J25" s="33"/>
    </row>
    <row r="26" spans="1:13" s="18" customFormat="1" ht="21" customHeight="1">
      <c r="A26" s="19"/>
      <c r="B26" s="11"/>
      <c r="C26" s="152"/>
      <c r="D26" s="400" t="s">
        <v>1803</v>
      </c>
      <c r="E26" s="400"/>
      <c r="F26" s="400"/>
      <c r="G26" s="39"/>
      <c r="H26" s="23"/>
      <c r="I26" s="19"/>
      <c r="J26" s="33"/>
    </row>
    <row r="27" spans="1:13" s="18" customFormat="1" ht="19.899999999999999" customHeight="1">
      <c r="A27" s="19"/>
      <c r="B27" s="25"/>
      <c r="C27" s="152"/>
      <c r="D27" s="148" t="s">
        <v>1767</v>
      </c>
      <c r="E27" s="19"/>
      <c r="F27" s="19"/>
      <c r="G27" s="20"/>
      <c r="H27" s="213" t="s">
        <v>1772</v>
      </c>
      <c r="I27" s="19"/>
      <c r="J27" s="33"/>
    </row>
    <row r="28" spans="1:13" s="18" customFormat="1" ht="11.45" customHeight="1">
      <c r="A28" s="19"/>
      <c r="B28" s="25"/>
      <c r="C28" s="152"/>
      <c r="D28" s="149" t="s">
        <v>1771</v>
      </c>
      <c r="E28" s="150"/>
      <c r="F28" s="19"/>
      <c r="G28" s="20"/>
      <c r="H28" s="23"/>
      <c r="I28" s="19"/>
      <c r="J28" s="33"/>
    </row>
    <row r="29" spans="1:13" s="18" customFormat="1" ht="11.45" customHeight="1">
      <c r="A29" s="19"/>
      <c r="B29" s="25"/>
      <c r="C29" s="152"/>
      <c r="D29" s="148" t="s">
        <v>1765</v>
      </c>
      <c r="E29" s="185" t="s">
        <v>1792</v>
      </c>
      <c r="F29" s="19"/>
      <c r="G29" s="20"/>
      <c r="H29" s="23"/>
      <c r="I29" s="19"/>
      <c r="J29" s="33"/>
    </row>
    <row r="30" spans="1:13" s="18" customFormat="1" ht="21" customHeight="1">
      <c r="A30" s="216"/>
      <c r="B30" s="11"/>
      <c r="C30" s="152"/>
      <c r="D30" s="28" t="s">
        <v>234</v>
      </c>
      <c r="E30" s="29" t="s">
        <v>385</v>
      </c>
      <c r="F30" s="28" t="s">
        <v>1794</v>
      </c>
      <c r="G30" s="29" t="s">
        <v>245</v>
      </c>
      <c r="H30" s="30" t="s">
        <v>244</v>
      </c>
      <c r="I30" s="28" t="s">
        <v>4</v>
      </c>
      <c r="J30" s="33"/>
      <c r="K30" s="33" t="s">
        <v>388</v>
      </c>
      <c r="L30" s="19" t="s">
        <v>254</v>
      </c>
    </row>
    <row r="31" spans="1:13" s="18" customFormat="1" ht="21" customHeight="1">
      <c r="A31" s="218" t="str">
        <f>IF(COUNTIF($D$31:$D42,D31)&gt;=2,"重複","")</f>
        <v/>
      </c>
      <c r="B31" s="11" t="str">
        <f>IF($D31&lt;&gt;"",MAX($B$12:$B30)+1,"")</f>
        <v/>
      </c>
      <c r="C31" s="164" t="str">
        <f>IF($D31&lt;&gt;"",MAX($C$12:$C30)+1,"")</f>
        <v/>
      </c>
      <c r="D31" s="345"/>
      <c r="E31" s="10"/>
      <c r="F31" s="38" t="str">
        <f>IFERROR(VLOOKUP($D31,シート2!A:K,2,FALSE),"")</f>
        <v/>
      </c>
      <c r="G31" s="40" t="str">
        <f>IFERROR(VLOOKUP($D31,シート2!A:K,4,FALSE),"")</f>
        <v/>
      </c>
      <c r="H31" s="189" t="str">
        <f>IFERROR(VLOOKUP($D31,シート2!A:K,8,FALSE),"")</f>
        <v/>
      </c>
      <c r="I31" s="190" t="str">
        <f>IFERROR(VLOOKUP($D31,シート2!A:K,10,FALSE),"")</f>
        <v/>
      </c>
      <c r="J31" s="137" t="str">
        <f>IFERROR(IF($K31&gt;$L31,"この主催団体の申請上限は"&amp;$L31&amp;"単位までです",""),"")</f>
        <v/>
      </c>
      <c r="K31" s="18">
        <f t="shared" ref="K31:K42" si="0">SUMIF($F$31:$F$42,F31,$I$31:$I$42)</f>
        <v>0</v>
      </c>
      <c r="L31" s="106" t="e">
        <f>VLOOKUP($D31,シート2!A:K,11,FALSE)</f>
        <v>#N/A</v>
      </c>
      <c r="M31" s="138"/>
    </row>
    <row r="32" spans="1:13" s="18" customFormat="1" ht="21" customHeight="1">
      <c r="A32" s="218" t="str">
        <f>IF(COUNTIF($D$31:$D43,D32)&gt;=2,"重複","")</f>
        <v/>
      </c>
      <c r="B32" s="11" t="str">
        <f>IF($D32&lt;&gt;"",MAX($B$12:$B31)+1,"")</f>
        <v/>
      </c>
      <c r="C32" s="164" t="str">
        <f>IF($D32&lt;&gt;"",MAX($C$12:$C31)+1,"")</f>
        <v/>
      </c>
      <c r="D32" s="345"/>
      <c r="E32" s="10"/>
      <c r="F32" s="38" t="str">
        <f>IFERROR(VLOOKUP($D32,シート2!A:K,2,FALSE),"")</f>
        <v/>
      </c>
      <c r="G32" s="40" t="str">
        <f>IFERROR(VLOOKUP($D32,シート2!A:K,4,FALSE),"")</f>
        <v/>
      </c>
      <c r="H32" s="189" t="str">
        <f>IFERROR(VLOOKUP($D32,シート2!A:K,8,FALSE),"")</f>
        <v/>
      </c>
      <c r="I32" s="190" t="str">
        <f>IFERROR(VLOOKUP($D32,シート2!A:K,10,FALSE),"")</f>
        <v/>
      </c>
      <c r="J32" s="137" t="str">
        <f t="shared" ref="J32:J42" si="1">IFERROR(IF($K32&gt;$L32,"この主催団体の申請上限は"&amp;$L32&amp;"単位までです",""),"")</f>
        <v/>
      </c>
      <c r="K32" s="18">
        <f t="shared" si="0"/>
        <v>0</v>
      </c>
      <c r="L32" s="106" t="e">
        <f>VLOOKUP($D32,シート2!A:K,11,FALSE)</f>
        <v>#N/A</v>
      </c>
      <c r="M32" s="138"/>
    </row>
    <row r="33" spans="1:13" s="18" customFormat="1" ht="21" customHeight="1">
      <c r="A33" s="218" t="str">
        <f>IF(COUNTIF($D$31:$D44,D33)&gt;=2,"重複","")</f>
        <v/>
      </c>
      <c r="B33" s="11" t="str">
        <f>IF($D33&lt;&gt;"",MAX($B$12:$B32)+1,"")</f>
        <v/>
      </c>
      <c r="C33" s="164" t="str">
        <f>IF($D33&lt;&gt;"",MAX($C$12:$C32)+1,"")</f>
        <v/>
      </c>
      <c r="D33" s="345"/>
      <c r="E33" s="10"/>
      <c r="F33" s="38" t="str">
        <f>IFERROR(VLOOKUP($D33,シート2!A:K,2,FALSE),"")</f>
        <v/>
      </c>
      <c r="G33" s="40" t="str">
        <f>IFERROR(VLOOKUP($D33,シート2!A:K,4,FALSE),"")</f>
        <v/>
      </c>
      <c r="H33" s="189" t="str">
        <f>IFERROR(VLOOKUP($D33,シート2!A:K,8,FALSE),"")</f>
        <v/>
      </c>
      <c r="I33" s="190" t="str">
        <f>IFERROR(VLOOKUP($D33,シート2!A:K,10,FALSE),"")</f>
        <v/>
      </c>
      <c r="J33" s="137" t="str">
        <f t="shared" si="1"/>
        <v/>
      </c>
      <c r="K33" s="18">
        <f t="shared" si="0"/>
        <v>0</v>
      </c>
      <c r="L33" s="106" t="e">
        <f>VLOOKUP($D33,シート2!A:K,11,FALSE)</f>
        <v>#N/A</v>
      </c>
      <c r="M33" s="138"/>
    </row>
    <row r="34" spans="1:13" s="18" customFormat="1" ht="21" customHeight="1">
      <c r="A34" s="218" t="str">
        <f>IF(COUNTIF($D$31:$D45,D34)&gt;=2,"重複","")</f>
        <v/>
      </c>
      <c r="B34" s="11" t="str">
        <f>IF($D34&lt;&gt;"",MAX($B$12:$B33)+1,"")</f>
        <v/>
      </c>
      <c r="C34" s="164" t="str">
        <f>IF($D34&lt;&gt;"",MAX($C$12:$C33)+1,"")</f>
        <v/>
      </c>
      <c r="D34" s="345"/>
      <c r="E34" s="10"/>
      <c r="F34" s="38" t="str">
        <f>IFERROR(VLOOKUP($D34,シート2!A:K,2,FALSE),"")</f>
        <v/>
      </c>
      <c r="G34" s="40" t="str">
        <f>IFERROR(VLOOKUP($D34,シート2!A:K,4,FALSE),"")</f>
        <v/>
      </c>
      <c r="H34" s="189" t="str">
        <f>IFERROR(VLOOKUP($D34,シート2!A:K,8,FALSE),"")</f>
        <v/>
      </c>
      <c r="I34" s="190" t="str">
        <f>IFERROR(VLOOKUP($D34,シート2!A:K,10,FALSE),"")</f>
        <v/>
      </c>
      <c r="J34" s="137" t="str">
        <f t="shared" si="1"/>
        <v/>
      </c>
      <c r="K34" s="18">
        <f t="shared" si="0"/>
        <v>0</v>
      </c>
      <c r="L34" s="106" t="e">
        <f>VLOOKUP($D34,シート2!A:K,11,FALSE)</f>
        <v>#N/A</v>
      </c>
      <c r="M34" s="20"/>
    </row>
    <row r="35" spans="1:13" s="18" customFormat="1" ht="21" customHeight="1">
      <c r="A35" s="218" t="str">
        <f>IF(COUNTIF($D$31:$D46,D35)&gt;=2,"重複","")</f>
        <v/>
      </c>
      <c r="B35" s="11" t="str">
        <f>IF($D35&lt;&gt;"",MAX($B$12:$B34)+1,"")</f>
        <v/>
      </c>
      <c r="C35" s="164" t="str">
        <f>IF($D35&lt;&gt;"",MAX($C$12:$C34)+1,"")</f>
        <v/>
      </c>
      <c r="D35" s="199"/>
      <c r="E35" s="10"/>
      <c r="F35" s="38" t="str">
        <f>IFERROR(VLOOKUP($D35,シート2!A:K,2,FALSE),"")</f>
        <v/>
      </c>
      <c r="G35" s="40" t="str">
        <f>IFERROR(VLOOKUP($D35,シート2!A:K,4,FALSE),"")</f>
        <v/>
      </c>
      <c r="H35" s="189" t="str">
        <f>IFERROR(VLOOKUP($D35,シート2!A:K,8,FALSE),"")</f>
        <v/>
      </c>
      <c r="I35" s="190" t="str">
        <f>IFERROR(VLOOKUP($D35,シート2!A:K,10,FALSE),"")</f>
        <v/>
      </c>
      <c r="J35" s="137" t="str">
        <f t="shared" si="1"/>
        <v/>
      </c>
      <c r="K35" s="18">
        <f t="shared" si="0"/>
        <v>0</v>
      </c>
      <c r="L35" s="106" t="e">
        <f>VLOOKUP($D35,シート2!A:K,11,FALSE)</f>
        <v>#N/A</v>
      </c>
    </row>
    <row r="36" spans="1:13" s="18" customFormat="1" ht="21" customHeight="1">
      <c r="A36" s="218" t="str">
        <f>IF(COUNTIF($D$31:$D47,D36)&gt;=2,"重複","")</f>
        <v/>
      </c>
      <c r="B36" s="11" t="str">
        <f>IF($D36&lt;&gt;"",MAX($B$12:$B35)+1,"")</f>
        <v/>
      </c>
      <c r="C36" s="164" t="str">
        <f>IF($D36&lt;&gt;"",MAX($C$12:$C35)+1,"")</f>
        <v/>
      </c>
      <c r="D36" s="198"/>
      <c r="E36" s="10"/>
      <c r="F36" s="38" t="str">
        <f>IFERROR(VLOOKUP($D36,シート2!A:K,2,FALSE),"")</f>
        <v/>
      </c>
      <c r="G36" s="40" t="str">
        <f>IFERROR(VLOOKUP($D36,シート2!A:K,4,FALSE),"")</f>
        <v/>
      </c>
      <c r="H36" s="189" t="str">
        <f>IFERROR(VLOOKUP($D36,シート2!A:K,8,FALSE),"")</f>
        <v/>
      </c>
      <c r="I36" s="190" t="str">
        <f>IFERROR(VLOOKUP($D36,シート2!A:K,10,FALSE),"")</f>
        <v/>
      </c>
      <c r="J36" s="137" t="str">
        <f t="shared" si="1"/>
        <v/>
      </c>
      <c r="K36" s="18">
        <f t="shared" si="0"/>
        <v>0</v>
      </c>
      <c r="L36" s="106" t="e">
        <f>VLOOKUP($D36,シート2!A:K,11,FALSE)</f>
        <v>#N/A</v>
      </c>
    </row>
    <row r="37" spans="1:13" s="18" customFormat="1" ht="21" customHeight="1">
      <c r="A37" s="218" t="str">
        <f>IF(COUNTIF($D$31:$D48,D37)&gt;=2,"重複","")</f>
        <v/>
      </c>
      <c r="B37" s="11" t="str">
        <f>IF($D37&lt;&gt;"",MAX($B$12:$B36)+1,"")</f>
        <v/>
      </c>
      <c r="C37" s="164" t="str">
        <f>IF($D37&lt;&gt;"",MAX($C$12:$C36)+1,"")</f>
        <v/>
      </c>
      <c r="D37" s="199"/>
      <c r="E37" s="10"/>
      <c r="F37" s="38" t="str">
        <f>IFERROR(VLOOKUP($D37,シート2!A:K,2,FALSE),"")</f>
        <v/>
      </c>
      <c r="G37" s="40" t="str">
        <f>IFERROR(VLOOKUP($D37,シート2!A:K,4,FALSE),"")</f>
        <v/>
      </c>
      <c r="H37" s="189" t="str">
        <f>IFERROR(VLOOKUP($D37,シート2!A:K,8,FALSE),"")</f>
        <v/>
      </c>
      <c r="I37" s="190" t="str">
        <f>IFERROR(VLOOKUP($D37,シート2!A:K,10,FALSE),"")</f>
        <v/>
      </c>
      <c r="J37" s="137" t="str">
        <f t="shared" si="1"/>
        <v/>
      </c>
      <c r="K37" s="18">
        <f t="shared" si="0"/>
        <v>0</v>
      </c>
      <c r="L37" s="106" t="e">
        <f>VLOOKUP($D37,シート2!A:K,11,FALSE)</f>
        <v>#N/A</v>
      </c>
    </row>
    <row r="38" spans="1:13" s="18" customFormat="1" ht="21" customHeight="1">
      <c r="A38" s="218" t="str">
        <f>IF(COUNTIF($D$31:$D49,D38)&gt;=2,"重複","")</f>
        <v/>
      </c>
      <c r="B38" s="11" t="str">
        <f>IF($D38&lt;&gt;"",MAX($B$12:$B37)+1,"")</f>
        <v/>
      </c>
      <c r="C38" s="164" t="str">
        <f>IF($D38&lt;&gt;"",MAX($C$12:$C37)+1,"")</f>
        <v/>
      </c>
      <c r="D38" s="198"/>
      <c r="E38" s="10"/>
      <c r="F38" s="38" t="str">
        <f>IFERROR(VLOOKUP($D38,シート2!A:K,2,FALSE),"")</f>
        <v/>
      </c>
      <c r="G38" s="40" t="str">
        <f>IFERROR(VLOOKUP($D38,シート2!A:K,4,FALSE),"")</f>
        <v/>
      </c>
      <c r="H38" s="189" t="str">
        <f>IFERROR(VLOOKUP($D38,シート2!A:K,8,FALSE),"")</f>
        <v/>
      </c>
      <c r="I38" s="190" t="str">
        <f>IFERROR(VLOOKUP($D38,シート2!A:K,10,FALSE),"")</f>
        <v/>
      </c>
      <c r="J38" s="137" t="str">
        <f t="shared" si="1"/>
        <v/>
      </c>
      <c r="K38" s="18">
        <f t="shared" si="0"/>
        <v>0</v>
      </c>
      <c r="L38" s="106" t="e">
        <f>VLOOKUP($D38,シート2!A:K,11,FALSE)</f>
        <v>#N/A</v>
      </c>
    </row>
    <row r="39" spans="1:13" s="18" customFormat="1" ht="21" customHeight="1">
      <c r="A39" s="218" t="str">
        <f>IF(COUNTIF($D$31:$D50,D39)&gt;=2,"重複","")</f>
        <v/>
      </c>
      <c r="B39" s="11" t="str">
        <f>IF($D39&lt;&gt;"",MAX($B$12:$B38)+1,"")</f>
        <v/>
      </c>
      <c r="C39" s="164" t="str">
        <f>IF($D39&lt;&gt;"",MAX($C$12:$C38)+1,"")</f>
        <v/>
      </c>
      <c r="D39" s="198"/>
      <c r="E39" s="10"/>
      <c r="F39" s="38" t="str">
        <f>IFERROR(VLOOKUP($D39,シート2!A:K,2,FALSE),"")</f>
        <v/>
      </c>
      <c r="G39" s="40" t="str">
        <f>IFERROR(VLOOKUP($D39,シート2!A:K,4,FALSE),"")</f>
        <v/>
      </c>
      <c r="H39" s="189" t="str">
        <f>IFERROR(VLOOKUP($D39,シート2!A:K,8,FALSE),"")</f>
        <v/>
      </c>
      <c r="I39" s="190" t="str">
        <f>IFERROR(VLOOKUP($D39,シート2!A:K,10,FALSE),"")</f>
        <v/>
      </c>
      <c r="J39" s="137" t="str">
        <f t="shared" si="1"/>
        <v/>
      </c>
      <c r="K39" s="18">
        <f t="shared" si="0"/>
        <v>0</v>
      </c>
      <c r="L39" s="106" t="e">
        <f>VLOOKUP($D39,シート2!A:K,11,FALSE)</f>
        <v>#N/A</v>
      </c>
    </row>
    <row r="40" spans="1:13" s="18" customFormat="1" ht="21" customHeight="1">
      <c r="A40" s="218" t="str">
        <f>IF(COUNTIF($D$31:$D51,D40)&gt;=2,"重複","")</f>
        <v/>
      </c>
      <c r="B40" s="11" t="str">
        <f>IF($D40&lt;&gt;"",MAX($B$12:$B39)+1,"")</f>
        <v/>
      </c>
      <c r="C40" s="164" t="str">
        <f>IF($D40&lt;&gt;"",MAX($C$12:$C39)+1,"")</f>
        <v/>
      </c>
      <c r="D40" s="198"/>
      <c r="E40" s="10"/>
      <c r="F40" s="38" t="str">
        <f>IFERROR(VLOOKUP($D40,シート2!A:K,2,FALSE),"")</f>
        <v/>
      </c>
      <c r="G40" s="40" t="str">
        <f>IFERROR(VLOOKUP($D40,シート2!A:K,4,FALSE),"")</f>
        <v/>
      </c>
      <c r="H40" s="189" t="str">
        <f>IFERROR(VLOOKUP($D40,シート2!A:K,8,FALSE),"")</f>
        <v/>
      </c>
      <c r="I40" s="190" t="str">
        <f>IFERROR(VLOOKUP($D40,シート2!A:K,10,FALSE),"")</f>
        <v/>
      </c>
      <c r="J40" s="137" t="str">
        <f t="shared" si="1"/>
        <v/>
      </c>
      <c r="K40" s="18">
        <f t="shared" si="0"/>
        <v>0</v>
      </c>
      <c r="L40" s="106" t="e">
        <f>VLOOKUP($D40,シート2!A:K,11,FALSE)</f>
        <v>#N/A</v>
      </c>
    </row>
    <row r="41" spans="1:13" s="18" customFormat="1" ht="21" customHeight="1">
      <c r="A41" s="218" t="str">
        <f>IF(COUNTIF($D$31:$D52,D41)&gt;=2,"重複","")</f>
        <v/>
      </c>
      <c r="B41" s="11" t="str">
        <f>IF($D41&lt;&gt;"",MAX($B$12:$B40)+1,"")</f>
        <v/>
      </c>
      <c r="C41" s="164" t="str">
        <f>IF($D41&lt;&gt;"",MAX($C$12:$C40)+1,"")</f>
        <v/>
      </c>
      <c r="D41" s="199"/>
      <c r="E41" s="10"/>
      <c r="F41" s="38" t="str">
        <f>IFERROR(VLOOKUP($D41,シート2!A:K,2,FALSE),"")</f>
        <v/>
      </c>
      <c r="G41" s="40" t="str">
        <f>IFERROR(VLOOKUP($D41,シート2!A:K,4,FALSE),"")</f>
        <v/>
      </c>
      <c r="H41" s="189" t="str">
        <f>IFERROR(VLOOKUP($D41,シート2!A:K,8,FALSE),"")</f>
        <v/>
      </c>
      <c r="I41" s="190" t="str">
        <f>IFERROR(VLOOKUP($D41,シート2!A:K,10,FALSE),"")</f>
        <v/>
      </c>
      <c r="J41" s="137" t="str">
        <f t="shared" si="1"/>
        <v/>
      </c>
      <c r="K41" s="18">
        <f t="shared" si="0"/>
        <v>0</v>
      </c>
      <c r="L41" s="106" t="e">
        <f>VLOOKUP($D41,シート2!A:K,11,FALSE)</f>
        <v>#N/A</v>
      </c>
    </row>
    <row r="42" spans="1:13" s="18" customFormat="1" ht="21" customHeight="1">
      <c r="A42" s="218" t="str">
        <f>IF(COUNTIF($D$31:$D53,D42)&gt;=2,"重複","")</f>
        <v/>
      </c>
      <c r="B42" s="11" t="str">
        <f>IF($D42&lt;&gt;"",MAX($B$12:$B41)+1,"")</f>
        <v/>
      </c>
      <c r="C42" s="164" t="str">
        <f>IF($D42&lt;&gt;"",MAX($C$12:$C41)+1,"")</f>
        <v/>
      </c>
      <c r="D42" s="199"/>
      <c r="E42" s="10"/>
      <c r="F42" s="38" t="str">
        <f>IFERROR(VLOOKUP($D42,シート2!A:K,2,FALSE),"")</f>
        <v/>
      </c>
      <c r="G42" s="40" t="str">
        <f>IFERROR(VLOOKUP($D42,シート2!A:K,4,FALSE),"")</f>
        <v/>
      </c>
      <c r="H42" s="189" t="str">
        <f>IFERROR(VLOOKUP($D42,シート2!A:K,8,FALSE),"")</f>
        <v/>
      </c>
      <c r="I42" s="190" t="str">
        <f>IFERROR(VLOOKUP($D42,シート2!A:K,10,FALSE),"")</f>
        <v/>
      </c>
      <c r="J42" s="137" t="str">
        <f t="shared" si="1"/>
        <v/>
      </c>
      <c r="K42" s="18">
        <f t="shared" si="0"/>
        <v>0</v>
      </c>
      <c r="L42" s="106" t="e">
        <f>VLOOKUP($D42,シート2!A:K,11,FALSE)</f>
        <v>#N/A</v>
      </c>
    </row>
    <row r="43" spans="1:13" s="18" customFormat="1" ht="21" customHeight="1">
      <c r="A43" s="214"/>
      <c r="B43" s="11">
        <f>IF($D43&lt;&gt;"",MAX($B$12:$B42)+1,"")</f>
        <v>4</v>
      </c>
      <c r="C43" s="152"/>
      <c r="D43" s="19" t="s">
        <v>395</v>
      </c>
      <c r="E43" s="19"/>
      <c r="F43" s="19"/>
      <c r="G43" s="39"/>
      <c r="H43" s="104" t="str">
        <f>IF($I$43&gt;0,"小計","")</f>
        <v/>
      </c>
      <c r="I43" s="105">
        <f>SUM(I31:I42)</f>
        <v>0</v>
      </c>
      <c r="J43" s="33"/>
    </row>
    <row r="44" spans="1:13" s="18" customFormat="1" ht="21" customHeight="1">
      <c r="A44" s="19"/>
      <c r="B44" s="11">
        <f>IF($D44&lt;&gt;"",MAX($B$12:$B43)+1,"")</f>
        <v>5</v>
      </c>
      <c r="C44" s="152"/>
      <c r="D44" s="19" t="s">
        <v>396</v>
      </c>
      <c r="E44" s="19"/>
      <c r="F44" s="19"/>
      <c r="G44" s="39"/>
      <c r="H44" s="23"/>
      <c r="I44" s="19"/>
      <c r="J44" s="33"/>
    </row>
    <row r="45" spans="1:13" s="18" customFormat="1" ht="21" customHeight="1">
      <c r="A45" s="19"/>
      <c r="B45" s="11"/>
      <c r="C45" s="152"/>
      <c r="D45" s="400" t="s">
        <v>1804</v>
      </c>
      <c r="E45" s="400"/>
      <c r="F45" s="400"/>
      <c r="G45" s="39"/>
      <c r="H45" s="23"/>
      <c r="I45" s="19"/>
      <c r="J45" s="33"/>
    </row>
    <row r="46" spans="1:13" s="18" customFormat="1" ht="15.6" customHeight="1">
      <c r="A46" s="19"/>
      <c r="B46" s="25"/>
      <c r="C46" s="152"/>
      <c r="D46" s="148" t="s">
        <v>1773</v>
      </c>
      <c r="E46" s="19"/>
      <c r="F46" s="19"/>
      <c r="G46" s="20"/>
      <c r="H46" s="213" t="s">
        <v>1772</v>
      </c>
      <c r="I46" s="19"/>
      <c r="J46" s="33"/>
    </row>
    <row r="47" spans="1:13" s="18" customFormat="1" ht="12" customHeight="1">
      <c r="A47" s="19"/>
      <c r="B47" s="25"/>
      <c r="C47" s="152"/>
      <c r="D47" s="149" t="s">
        <v>1771</v>
      </c>
      <c r="E47" s="150"/>
      <c r="F47" s="19"/>
      <c r="G47" s="20"/>
      <c r="H47" s="23"/>
      <c r="I47" s="19"/>
      <c r="J47" s="33"/>
    </row>
    <row r="48" spans="1:13" s="18" customFormat="1" ht="12" customHeight="1">
      <c r="A48" s="19"/>
      <c r="B48" s="25"/>
      <c r="C48" s="152"/>
      <c r="D48" s="148" t="s">
        <v>1765</v>
      </c>
      <c r="E48" s="185"/>
      <c r="F48" s="19"/>
      <c r="G48" s="20"/>
      <c r="H48" s="23"/>
      <c r="I48" s="19"/>
      <c r="J48" s="33"/>
    </row>
    <row r="49" spans="1:13" s="18" customFormat="1" ht="21" customHeight="1">
      <c r="A49" s="216"/>
      <c r="B49" s="11"/>
      <c r="C49" s="152"/>
      <c r="D49" s="28" t="s">
        <v>234</v>
      </c>
      <c r="E49" s="34"/>
      <c r="F49" s="28" t="s">
        <v>1794</v>
      </c>
      <c r="G49" s="29" t="s">
        <v>245</v>
      </c>
      <c r="H49" s="30" t="s">
        <v>244</v>
      </c>
      <c r="I49" s="28" t="s">
        <v>4</v>
      </c>
      <c r="J49" s="33"/>
      <c r="K49" s="33" t="s">
        <v>253</v>
      </c>
      <c r="L49" s="18" t="s">
        <v>254</v>
      </c>
    </row>
    <row r="50" spans="1:13" s="18" customFormat="1" ht="21" customHeight="1">
      <c r="A50" s="218" t="str">
        <f>IF(COUNTIF($D$50:$D61,D50)&gt;=2,"重複","")</f>
        <v/>
      </c>
      <c r="B50" s="11" t="str">
        <f>IF($D50&lt;&gt;"",MAX($B$12:$B49)+1,"")</f>
        <v/>
      </c>
      <c r="C50" s="164" t="str">
        <f>IF($D50&lt;&gt;"",MAX($C$12:$C49)+1,"")</f>
        <v/>
      </c>
      <c r="D50" s="200"/>
      <c r="E50" s="139"/>
      <c r="F50" s="38" t="str">
        <f>IFERROR(VLOOKUP($D50,'シート3-1'!A:K,2,FALSE),"")</f>
        <v/>
      </c>
      <c r="G50" s="38" t="str">
        <f>IFERROR(VLOOKUP($D50,'シート3-1'!A:K,4,FALSE),"")</f>
        <v/>
      </c>
      <c r="H50" s="189" t="str">
        <f>IFERROR(VLOOKUP($D50,'シート3-1'!A:K,8,FALSE),"")</f>
        <v/>
      </c>
      <c r="I50" s="190" t="str">
        <f>IFERROR(VLOOKUP($D50,'シート3-1'!A:K,10,FALSE),"")</f>
        <v/>
      </c>
      <c r="J50" s="137" t="str">
        <f>IFERROR(IF($K50&gt;$L50,"この主催団体の申請上限は"&amp;$L50&amp;"単位までです",""),"")</f>
        <v/>
      </c>
      <c r="K50" s="18">
        <f t="shared" ref="K50:K61" si="2">SUMIF($F$50:$F$61,F50,$I$50:$I$61)</f>
        <v>0</v>
      </c>
      <c r="L50" s="18" t="e">
        <f>VLOOKUP(D50,'シート3-1'!$A:$K,11,FALSE)</f>
        <v>#N/A</v>
      </c>
      <c r="M50" s="138"/>
    </row>
    <row r="51" spans="1:13" s="18" customFormat="1" ht="21" customHeight="1">
      <c r="A51" s="218" t="str">
        <f>IF(COUNTIF($D$50:$D62,D51)&gt;=2,"重複","")</f>
        <v/>
      </c>
      <c r="B51" s="11" t="str">
        <f>IF($D51&lt;&gt;"",MAX($B$12:$B50)+1,"")</f>
        <v/>
      </c>
      <c r="C51" s="164" t="str">
        <f>IF($D51&lt;&gt;"",MAX($C$12:$C50)+1,"")</f>
        <v/>
      </c>
      <c r="D51" s="220"/>
      <c r="E51" s="139"/>
      <c r="F51" s="38" t="str">
        <f>IFERROR(VLOOKUP($D51,'シート3-1'!A:K,2,FALSE),"")</f>
        <v/>
      </c>
      <c r="G51" s="38" t="str">
        <f>IFERROR(VLOOKUP($D51,'シート3-1'!A:K,4,FALSE),"")</f>
        <v/>
      </c>
      <c r="H51" s="189" t="str">
        <f>IFERROR(VLOOKUP($D51,'シート3-1'!A:K,8,FALSE),"")</f>
        <v/>
      </c>
      <c r="I51" s="190" t="str">
        <f>IFERROR(VLOOKUP($D51,'シート3-1'!A:K,10,FALSE),"")</f>
        <v/>
      </c>
      <c r="J51" s="137" t="str">
        <f t="shared" ref="J51:J61" si="3">IFERROR(IF($K51&gt;$L51,"この主催団体の申請上限は"&amp;$L51&amp;"単位までです",""),"")</f>
        <v/>
      </c>
      <c r="K51" s="18">
        <f t="shared" si="2"/>
        <v>0</v>
      </c>
      <c r="L51" s="18" t="e">
        <f>VLOOKUP(D51,'シート3-1'!$A:$K,11,FALSE)</f>
        <v>#N/A</v>
      </c>
      <c r="M51" s="138"/>
    </row>
    <row r="52" spans="1:13" s="18" customFormat="1" ht="21" customHeight="1">
      <c r="A52" s="218" t="str">
        <f>IF(COUNTIF($D$50:$D63,D52)&gt;=2,"重複","")</f>
        <v/>
      </c>
      <c r="B52" s="11" t="str">
        <f>IF($D52&lt;&gt;"",MAX($B$12:$B51)+1,"")</f>
        <v/>
      </c>
      <c r="C52" s="164" t="str">
        <f>IF($D52&lt;&gt;"",MAX($C$12:$C51)+1,"")</f>
        <v/>
      </c>
      <c r="D52" s="220"/>
      <c r="E52" s="139"/>
      <c r="F52" s="38" t="str">
        <f>IFERROR(VLOOKUP($D52,'シート3-1'!A:K,2,FALSE),"")</f>
        <v/>
      </c>
      <c r="G52" s="38" t="str">
        <f>IFERROR(VLOOKUP($D52,'シート3-1'!A:K,4,FALSE),"")</f>
        <v/>
      </c>
      <c r="H52" s="189" t="str">
        <f>IFERROR(VLOOKUP($D52,'シート3-1'!A:K,8,FALSE),"")</f>
        <v/>
      </c>
      <c r="I52" s="190" t="str">
        <f>IFERROR(VLOOKUP($D52,'シート3-1'!A:K,10,FALSE),"")</f>
        <v/>
      </c>
      <c r="J52" s="137" t="str">
        <f t="shared" si="3"/>
        <v/>
      </c>
      <c r="K52" s="18">
        <f t="shared" si="2"/>
        <v>0</v>
      </c>
      <c r="L52" s="18" t="e">
        <f>VLOOKUP(D52,'シート3-1'!$A:$K,11,FALSE)</f>
        <v>#N/A</v>
      </c>
      <c r="M52" s="138"/>
    </row>
    <row r="53" spans="1:13" s="18" customFormat="1" ht="21" customHeight="1">
      <c r="A53" s="218" t="str">
        <f>IF(COUNTIF($D$50:$D64,D53)&gt;=2,"重複","")</f>
        <v/>
      </c>
      <c r="B53" s="11" t="str">
        <f>IF($D53&lt;&gt;"",MAX($B$12:$B52)+1,"")</f>
        <v/>
      </c>
      <c r="C53" s="164" t="str">
        <f>IF($D53&lt;&gt;"",MAX($C$12:$C52)+1,"")</f>
        <v/>
      </c>
      <c r="D53" s="220"/>
      <c r="E53" s="139"/>
      <c r="F53" s="38" t="str">
        <f>IFERROR(VLOOKUP($D53,'シート3-1'!A:K,2,FALSE),"")</f>
        <v/>
      </c>
      <c r="G53" s="38" t="str">
        <f>IFERROR(VLOOKUP($D53,'シート3-1'!A:K,4,FALSE),"")</f>
        <v/>
      </c>
      <c r="H53" s="189" t="str">
        <f>IFERROR(VLOOKUP($D53,'シート3-1'!A:K,8,FALSE),"")</f>
        <v/>
      </c>
      <c r="I53" s="190" t="str">
        <f>IFERROR(VLOOKUP($D53,'シート3-1'!A:K,10,FALSE),"")</f>
        <v/>
      </c>
      <c r="J53" s="137" t="str">
        <f t="shared" si="3"/>
        <v/>
      </c>
      <c r="K53" s="18">
        <f t="shared" si="2"/>
        <v>0</v>
      </c>
      <c r="L53" s="18" t="e">
        <f>VLOOKUP(D53,'シート3-1'!$A:$K,11,FALSE)</f>
        <v>#N/A</v>
      </c>
      <c r="M53" s="20"/>
    </row>
    <row r="54" spans="1:13" s="18" customFormat="1" ht="21" customHeight="1">
      <c r="A54" s="218" t="str">
        <f>IF(COUNTIF($D$50:$D65,D54)&gt;=2,"重複","")</f>
        <v/>
      </c>
      <c r="B54" s="11" t="str">
        <f>IF($D54&lt;&gt;"",MAX($B$12:$B53)+1,"")</f>
        <v/>
      </c>
      <c r="C54" s="164" t="str">
        <f>IF($D54&lt;&gt;"",MAX($C$12:$C53)+1,"")</f>
        <v/>
      </c>
      <c r="D54" s="220"/>
      <c r="E54" s="139"/>
      <c r="F54" s="38" t="str">
        <f>IFERROR(VLOOKUP($D54,'シート3-1'!A:K,2,FALSE),"")</f>
        <v/>
      </c>
      <c r="G54" s="38" t="str">
        <f>IFERROR(VLOOKUP($D54,'シート3-1'!A:K,4,FALSE),"")</f>
        <v/>
      </c>
      <c r="H54" s="189" t="str">
        <f>IFERROR(VLOOKUP($D54,'シート3-1'!A:K,8,FALSE),"")</f>
        <v/>
      </c>
      <c r="I54" s="190" t="str">
        <f>IFERROR(VLOOKUP($D54,'シート3-1'!A:K,10,FALSE),"")</f>
        <v/>
      </c>
      <c r="J54" s="137" t="str">
        <f t="shared" si="3"/>
        <v/>
      </c>
      <c r="K54" s="18">
        <f t="shared" si="2"/>
        <v>0</v>
      </c>
      <c r="L54" s="18" t="e">
        <f>VLOOKUP(D54,'シート3-1'!$A:$K,11,FALSE)</f>
        <v>#N/A</v>
      </c>
    </row>
    <row r="55" spans="1:13" s="18" customFormat="1" ht="21" customHeight="1">
      <c r="A55" s="218" t="str">
        <f>IF(COUNTIF($D$50:$D66,D55)&gt;=2,"重複","")</f>
        <v/>
      </c>
      <c r="B55" s="11" t="str">
        <f>IF($D55&lt;&gt;"",MAX($B$12:$B54)+1,"")</f>
        <v/>
      </c>
      <c r="C55" s="164" t="str">
        <f>IF($D55&lt;&gt;"",MAX($C$12:$C54)+1,"")</f>
        <v/>
      </c>
      <c r="D55" s="220"/>
      <c r="E55" s="139"/>
      <c r="F55" s="38" t="str">
        <f>IFERROR(VLOOKUP($D55,'シート3-1'!A:K,2,FALSE),"")</f>
        <v/>
      </c>
      <c r="G55" s="38" t="str">
        <f>IFERROR(VLOOKUP($D55,'シート3-1'!A:K,4,FALSE),"")</f>
        <v/>
      </c>
      <c r="H55" s="189" t="str">
        <f>IFERROR(VLOOKUP($D55,'シート3-1'!A:K,8,FALSE),"")</f>
        <v/>
      </c>
      <c r="I55" s="190" t="str">
        <f>IFERROR(VLOOKUP($D55,'シート3-1'!A:K,10,FALSE),"")</f>
        <v/>
      </c>
      <c r="J55" s="137" t="str">
        <f t="shared" si="3"/>
        <v/>
      </c>
      <c r="K55" s="18">
        <f t="shared" si="2"/>
        <v>0</v>
      </c>
      <c r="L55" s="18" t="e">
        <f>VLOOKUP(D55,'シート3-1'!$A:$K,11,FALSE)</f>
        <v>#N/A</v>
      </c>
    </row>
    <row r="56" spans="1:13" s="18" customFormat="1" ht="21" customHeight="1">
      <c r="A56" s="218" t="str">
        <f>IF(COUNTIF($D$50:$D67,D56)&gt;=2,"重複","")</f>
        <v/>
      </c>
      <c r="B56" s="11" t="str">
        <f>IF($D56&lt;&gt;"",MAX($B$12:$B55)+1,"")</f>
        <v/>
      </c>
      <c r="C56" s="164" t="str">
        <f>IF($D56&lt;&gt;"",MAX($C$12:$C55)+1,"")</f>
        <v/>
      </c>
      <c r="D56" s="220"/>
      <c r="E56" s="139"/>
      <c r="F56" s="38" t="str">
        <f>IFERROR(VLOOKUP($D56,'シート3-1'!A:K,2,FALSE),"")</f>
        <v/>
      </c>
      <c r="G56" s="38" t="str">
        <f>IFERROR(VLOOKUP($D56,'シート3-1'!A:K,4,FALSE),"")</f>
        <v/>
      </c>
      <c r="H56" s="189" t="str">
        <f>IFERROR(VLOOKUP($D56,'シート3-1'!A:K,8,FALSE),"")</f>
        <v/>
      </c>
      <c r="I56" s="190" t="str">
        <f>IFERROR(VLOOKUP($D56,'シート3-1'!A:K,10,FALSE),"")</f>
        <v/>
      </c>
      <c r="J56" s="137" t="str">
        <f t="shared" si="3"/>
        <v/>
      </c>
      <c r="K56" s="18">
        <f t="shared" si="2"/>
        <v>0</v>
      </c>
      <c r="L56" s="18" t="e">
        <f>VLOOKUP(D56,'シート3-1'!$A:$K,11,FALSE)</f>
        <v>#N/A</v>
      </c>
    </row>
    <row r="57" spans="1:13" s="18" customFormat="1" ht="21" customHeight="1">
      <c r="A57" s="218" t="str">
        <f>IF(COUNTIF($D$50:$D68,D57)&gt;=2,"重複","")</f>
        <v/>
      </c>
      <c r="B57" s="11" t="str">
        <f>IF($D57&lt;&gt;"",MAX($B$12:$B56)+1,"")</f>
        <v/>
      </c>
      <c r="C57" s="164" t="str">
        <f>IF($D57&lt;&gt;"",MAX($C$12:$C56)+1,"")</f>
        <v/>
      </c>
      <c r="D57" s="220"/>
      <c r="E57" s="139"/>
      <c r="F57" s="38" t="str">
        <f>IFERROR(VLOOKUP($D57,'シート3-1'!A:K,2,FALSE),"")</f>
        <v/>
      </c>
      <c r="G57" s="38" t="str">
        <f>IFERROR(VLOOKUP($D57,'シート3-1'!A:K,4,FALSE),"")</f>
        <v/>
      </c>
      <c r="H57" s="189" t="str">
        <f>IFERROR(VLOOKUP($D57,'シート3-1'!A:K,8,FALSE),"")</f>
        <v/>
      </c>
      <c r="I57" s="190" t="str">
        <f>IFERROR(VLOOKUP($D57,'シート3-1'!A:K,10,FALSE),"")</f>
        <v/>
      </c>
      <c r="J57" s="137" t="str">
        <f t="shared" si="3"/>
        <v/>
      </c>
      <c r="K57" s="18">
        <f t="shared" si="2"/>
        <v>0</v>
      </c>
      <c r="L57" s="18" t="e">
        <f>VLOOKUP(D57,'シート3-1'!$A:$K,11,FALSE)</f>
        <v>#N/A</v>
      </c>
    </row>
    <row r="58" spans="1:13" s="18" customFormat="1" ht="21" customHeight="1">
      <c r="A58" s="218" t="str">
        <f>IF(COUNTIF($D$50:$D69,D58)&gt;=2,"重複","")</f>
        <v/>
      </c>
      <c r="B58" s="11" t="str">
        <f>IF($D58&lt;&gt;"",MAX($B$12:$B57)+1,"")</f>
        <v/>
      </c>
      <c r="C58" s="164" t="str">
        <f>IF($D58&lt;&gt;"",MAX($C$12:$C57)+1,"")</f>
        <v/>
      </c>
      <c r="D58" s="200"/>
      <c r="E58" s="139"/>
      <c r="F58" s="38" t="str">
        <f>IFERROR(VLOOKUP($D58,'シート3-1'!A:K,2,FALSE),"")</f>
        <v/>
      </c>
      <c r="G58" s="38" t="str">
        <f>IFERROR(VLOOKUP($D58,'シート3-1'!A:K,4,FALSE),"")</f>
        <v/>
      </c>
      <c r="H58" s="189" t="str">
        <f>IFERROR(VLOOKUP($D58,'シート3-1'!A:K,8,FALSE),"")</f>
        <v/>
      </c>
      <c r="I58" s="190" t="str">
        <f>IFERROR(VLOOKUP($D58,'シート3-1'!A:K,10,FALSE),"")</f>
        <v/>
      </c>
      <c r="J58" s="137" t="str">
        <f t="shared" si="3"/>
        <v/>
      </c>
      <c r="K58" s="18">
        <f t="shared" si="2"/>
        <v>0</v>
      </c>
      <c r="L58" s="18" t="e">
        <f>VLOOKUP(D58,'シート3-1'!$A:$K,11,FALSE)</f>
        <v>#N/A</v>
      </c>
    </row>
    <row r="59" spans="1:13" s="18" customFormat="1" ht="21" customHeight="1">
      <c r="A59" s="218" t="str">
        <f>IF(COUNTIF($D$50:$D70,D59)&gt;=2,"重複","")</f>
        <v/>
      </c>
      <c r="B59" s="11" t="str">
        <f>IF($D59&lt;&gt;"",MAX($B$12:$B58)+1,"")</f>
        <v/>
      </c>
      <c r="C59" s="164" t="str">
        <f>IF($D59&lt;&gt;"",MAX($C$12:$C58)+1,"")</f>
        <v/>
      </c>
      <c r="D59" s="200"/>
      <c r="E59" s="139"/>
      <c r="F59" s="38" t="str">
        <f>IFERROR(VLOOKUP($D59,'シート3-1'!A:K,2,FALSE),"")</f>
        <v/>
      </c>
      <c r="G59" s="38" t="str">
        <f>IFERROR(VLOOKUP($D59,'シート3-1'!A:K,4,FALSE),"")</f>
        <v/>
      </c>
      <c r="H59" s="189" t="str">
        <f>IFERROR(VLOOKUP($D59,'シート3-1'!A:K,8,FALSE),"")</f>
        <v/>
      </c>
      <c r="I59" s="190" t="str">
        <f>IFERROR(VLOOKUP($D59,'シート3-1'!A:K,10,FALSE),"")</f>
        <v/>
      </c>
      <c r="J59" s="137" t="str">
        <f t="shared" si="3"/>
        <v/>
      </c>
      <c r="K59" s="18">
        <f t="shared" si="2"/>
        <v>0</v>
      </c>
      <c r="L59" s="18" t="e">
        <f>VLOOKUP(D59,'シート3-1'!$A:$K,11,FALSE)</f>
        <v>#N/A</v>
      </c>
    </row>
    <row r="60" spans="1:13" s="18" customFormat="1" ht="21" customHeight="1">
      <c r="A60" s="218" t="str">
        <f>IF(COUNTIF($D$50:$D71,D60)&gt;=2,"重複","")</f>
        <v/>
      </c>
      <c r="B60" s="11" t="str">
        <f>IF($D60&lt;&gt;"",MAX($B$12:$B59)+1,"")</f>
        <v/>
      </c>
      <c r="C60" s="164" t="str">
        <f>IF($D60&lt;&gt;"",MAX($C$12:$C59)+1,"")</f>
        <v/>
      </c>
      <c r="D60" s="200"/>
      <c r="E60" s="139"/>
      <c r="F60" s="38" t="str">
        <f>IFERROR(VLOOKUP($D60,'シート3-1'!A:K,2,FALSE),"")</f>
        <v/>
      </c>
      <c r="G60" s="38" t="str">
        <f>IFERROR(VLOOKUP($D60,'シート3-1'!A:K,4,FALSE),"")</f>
        <v/>
      </c>
      <c r="H60" s="189" t="str">
        <f>IFERROR(VLOOKUP($D60,'シート3-1'!A:K,8,FALSE),"")</f>
        <v/>
      </c>
      <c r="I60" s="190" t="str">
        <f>IFERROR(VLOOKUP($D60,'シート3-1'!A:K,10,FALSE),"")</f>
        <v/>
      </c>
      <c r="J60" s="137" t="str">
        <f t="shared" si="3"/>
        <v/>
      </c>
      <c r="K60" s="18">
        <f t="shared" si="2"/>
        <v>0</v>
      </c>
      <c r="L60" s="18" t="e">
        <f>VLOOKUP(D60,'シート3-1'!$A:$K,11,FALSE)</f>
        <v>#N/A</v>
      </c>
    </row>
    <row r="61" spans="1:13" s="18" customFormat="1" ht="21" customHeight="1">
      <c r="A61" s="218" t="str">
        <f>IF(COUNTIF($D$50:$D72,D61)&gt;=2,"重複","")</f>
        <v/>
      </c>
      <c r="B61" s="11" t="str">
        <f>IF($D61&lt;&gt;"",MAX($B$12:$B60)+1,"")</f>
        <v/>
      </c>
      <c r="C61" s="164" t="str">
        <f>IF($D61&lt;&gt;"",MAX($C$12:$C60)+1,"")</f>
        <v/>
      </c>
      <c r="D61" s="200"/>
      <c r="E61" s="139"/>
      <c r="F61" s="38" t="str">
        <f>IFERROR(VLOOKUP($D61,'シート3-1'!A:K,2,FALSE),"")</f>
        <v/>
      </c>
      <c r="G61" s="38" t="str">
        <f>IFERROR(VLOOKUP($D61,'シート3-1'!A:K,4,FALSE),"")</f>
        <v/>
      </c>
      <c r="H61" s="189" t="str">
        <f>IFERROR(VLOOKUP($D61,'シート3-1'!A:K,8,FALSE),"")</f>
        <v/>
      </c>
      <c r="I61" s="190" t="str">
        <f>IFERROR(VLOOKUP($D61,'シート3-1'!A:K,10,FALSE),"")</f>
        <v/>
      </c>
      <c r="J61" s="137" t="str">
        <f t="shared" si="3"/>
        <v/>
      </c>
      <c r="K61" s="18">
        <f t="shared" si="2"/>
        <v>0</v>
      </c>
      <c r="L61" s="18" t="e">
        <f>VLOOKUP(D61,'シート3-1'!$A:$K,11,FALSE)</f>
        <v>#N/A</v>
      </c>
    </row>
    <row r="62" spans="1:13" s="18" customFormat="1" ht="21" customHeight="1">
      <c r="A62" s="163"/>
      <c r="B62" s="11">
        <f>IF($D62&lt;&gt;"",MAX($B$12:$B61)+1,"")</f>
        <v>6</v>
      </c>
      <c r="C62" s="152"/>
      <c r="D62" s="19" t="s">
        <v>396</v>
      </c>
      <c r="E62" s="19"/>
      <c r="F62" s="19"/>
      <c r="G62" s="39"/>
      <c r="H62" s="104" t="str">
        <f>IF($I$62&gt;0,"小計","")</f>
        <v/>
      </c>
      <c r="I62" s="32">
        <f>SUM(I50:I61)</f>
        <v>0</v>
      </c>
      <c r="J62" s="207"/>
    </row>
    <row r="63" spans="1:13" s="18" customFormat="1" ht="21" customHeight="1">
      <c r="A63" s="19"/>
      <c r="B63" s="11">
        <f>IF($D63&lt;&gt;"",MAX($B$12:$B62)+1,"")</f>
        <v>7</v>
      </c>
      <c r="C63" s="152"/>
      <c r="D63" s="19" t="s">
        <v>396</v>
      </c>
      <c r="E63" s="19"/>
      <c r="F63" s="19"/>
      <c r="G63" s="39"/>
      <c r="H63" s="23"/>
      <c r="I63" s="19"/>
      <c r="J63" s="33"/>
    </row>
    <row r="64" spans="1:13" s="18" customFormat="1" ht="21" customHeight="1">
      <c r="A64" s="19"/>
      <c r="B64" s="11"/>
      <c r="C64" s="152"/>
      <c r="D64" s="400" t="s">
        <v>1806</v>
      </c>
      <c r="E64" s="400"/>
      <c r="F64" s="400"/>
      <c r="G64" s="400"/>
      <c r="H64" s="219"/>
      <c r="I64" s="19"/>
      <c r="J64" s="33"/>
    </row>
    <row r="65" spans="1:13" s="18" customFormat="1" ht="19.149999999999999" customHeight="1">
      <c r="A65" s="19"/>
      <c r="B65" s="25"/>
      <c r="C65" s="152"/>
      <c r="D65" s="148" t="s">
        <v>1774</v>
      </c>
      <c r="E65" s="19"/>
      <c r="F65" s="19"/>
      <c r="G65" s="20"/>
      <c r="H65" s="213" t="s">
        <v>1772</v>
      </c>
      <c r="I65" s="19"/>
      <c r="J65" s="33"/>
    </row>
    <row r="66" spans="1:13" s="18" customFormat="1" ht="14.45" customHeight="1">
      <c r="A66" s="19"/>
      <c r="B66" s="25"/>
      <c r="C66" s="152"/>
      <c r="D66" s="149" t="s">
        <v>1771</v>
      </c>
      <c r="E66" s="150"/>
      <c r="F66" s="19"/>
      <c r="G66" s="20"/>
      <c r="H66" s="23"/>
      <c r="I66" s="19"/>
      <c r="J66" s="33"/>
    </row>
    <row r="67" spans="1:13" s="18" customFormat="1" ht="21" customHeight="1">
      <c r="A67" s="216"/>
      <c r="B67" s="11"/>
      <c r="C67" s="152"/>
      <c r="D67" s="28" t="s">
        <v>234</v>
      </c>
      <c r="E67" s="45"/>
      <c r="F67" s="28" t="s">
        <v>100</v>
      </c>
      <c r="G67" s="29" t="s">
        <v>378</v>
      </c>
      <c r="H67" s="35" t="s">
        <v>381</v>
      </c>
      <c r="I67" s="28" t="s">
        <v>4</v>
      </c>
      <c r="J67" s="33"/>
      <c r="K67" s="33"/>
    </row>
    <row r="68" spans="1:13" s="26" customFormat="1" ht="21" customHeight="1">
      <c r="A68" s="218" t="str">
        <f>IF(COUNTIF($D$68:$D82,D68)&gt;=2,"重複","")</f>
        <v/>
      </c>
      <c r="B68" s="11" t="str">
        <f>IF($D68&lt;&gt;"",MAX($B$12:$B67)+1,"")</f>
        <v/>
      </c>
      <c r="C68" s="164" t="str">
        <f>IF($D68&lt;&gt;"",MAX($C$12:$C67)+1,"")</f>
        <v/>
      </c>
      <c r="D68" s="313"/>
      <c r="E68" s="31"/>
      <c r="F68" s="38" t="str">
        <f>IFERROR(VLOOKUP($D68,'シート3-2'!A:H,3,FALSE),"")</f>
        <v/>
      </c>
      <c r="G68" s="38" t="str">
        <f>IFERROR(VLOOKUP($D68,'シート3-2'!A:H,6,FALSE),"")</f>
        <v/>
      </c>
      <c r="H68" s="191"/>
      <c r="I68" s="190" t="str">
        <f>IFERROR(VLOOKUP($D68,'シート3-2'!A:H,8,FALSE),"")</f>
        <v/>
      </c>
      <c r="J68" s="137" t="str">
        <f>IFERROR(IF(K68&gt;L68,"超過",""),"")</f>
        <v/>
      </c>
      <c r="M68" s="138"/>
    </row>
    <row r="69" spans="1:13" s="18" customFormat="1" ht="21" customHeight="1">
      <c r="A69" s="218" t="str">
        <f>IF(COUNTIF($D$68:$D83,D69)&gt;=2,"重複","")</f>
        <v/>
      </c>
      <c r="B69" s="11" t="str">
        <f>IF($D69&lt;&gt;"",MAX($B$12:$B68)+1,"")</f>
        <v/>
      </c>
      <c r="C69" s="164" t="str">
        <f>IF($D69&lt;&gt;"",MAX($C$12:$C68)+1,"")</f>
        <v/>
      </c>
      <c r="D69" s="201"/>
      <c r="E69" s="31"/>
      <c r="F69" s="38" t="str">
        <f>IFERROR(VLOOKUP($D69,'シート3-2'!A:H,3,FALSE),"")</f>
        <v/>
      </c>
      <c r="G69" s="38" t="str">
        <f>IFERROR(VLOOKUP($D69,'シート3-2'!A:H,6,FALSE),"")</f>
        <v/>
      </c>
      <c r="H69" s="191"/>
      <c r="I69" s="190" t="str">
        <f>IFERROR(VLOOKUP($D69,'シート3-2'!A:H,8,FALSE),"")</f>
        <v/>
      </c>
      <c r="J69" s="137"/>
      <c r="M69" s="138"/>
    </row>
    <row r="70" spans="1:13" s="18" customFormat="1" ht="21" customHeight="1">
      <c r="A70" s="218" t="str">
        <f>IF(COUNTIF($D$68:$D84,D70)&gt;=2,"重複","")</f>
        <v/>
      </c>
      <c r="B70" s="11" t="str">
        <f>IF($D70&lt;&gt;"",MAX($B$12:$B69)+1,"")</f>
        <v/>
      </c>
      <c r="C70" s="164" t="str">
        <f>IF($D70&lt;&gt;"",MAX($C$12:$C69)+1,"")</f>
        <v/>
      </c>
      <c r="D70" s="201"/>
      <c r="E70" s="31"/>
      <c r="F70" s="38" t="str">
        <f>IFERROR(VLOOKUP($D70,'シート3-2'!A:H,3,FALSE),"")</f>
        <v/>
      </c>
      <c r="G70" s="38" t="str">
        <f>IFERROR(VLOOKUP($D70,'シート3-2'!A:H,6,FALSE),"")</f>
        <v/>
      </c>
      <c r="H70" s="191"/>
      <c r="I70" s="190" t="str">
        <f>IFERROR(VLOOKUP($D70,'シート3-2'!A:H,8,FALSE),"")</f>
        <v/>
      </c>
      <c r="J70" s="137"/>
      <c r="M70" s="138"/>
    </row>
    <row r="71" spans="1:13" s="18" customFormat="1" ht="21" customHeight="1">
      <c r="A71" s="218" t="str">
        <f>IF(COUNTIF($D$68:$D85,D71)&gt;=2,"重複","")</f>
        <v/>
      </c>
      <c r="B71" s="11" t="str">
        <f>IF($D71&lt;&gt;"",MAX($B$12:$B70)+1,"")</f>
        <v/>
      </c>
      <c r="C71" s="164" t="str">
        <f>IF($D71&lt;&gt;"",MAX($C$12:$C70)+1,"")</f>
        <v/>
      </c>
      <c r="D71" s="201"/>
      <c r="E71" s="31"/>
      <c r="F71" s="38" t="str">
        <f>IFERROR(VLOOKUP($D71,'シート3-2'!A:H,3,FALSE),"")</f>
        <v/>
      </c>
      <c r="G71" s="38" t="str">
        <f>IFERROR(VLOOKUP($D71,'シート3-2'!A:H,6,FALSE),"")</f>
        <v/>
      </c>
      <c r="H71" s="191"/>
      <c r="I71" s="190" t="str">
        <f>IFERROR(VLOOKUP($D71,'シート3-2'!A:H,8,FALSE),"")</f>
        <v/>
      </c>
      <c r="J71" s="137"/>
      <c r="M71" s="20"/>
    </row>
    <row r="72" spans="1:13" s="18" customFormat="1" ht="21" customHeight="1">
      <c r="A72" s="218" t="str">
        <f>IF(COUNTIF($D$68:$D86,D72)&gt;=2,"重複","")</f>
        <v/>
      </c>
      <c r="B72" s="11" t="str">
        <f>IF($D72&lt;&gt;"",MAX($B$12:$B71)+1,"")</f>
        <v/>
      </c>
      <c r="C72" s="164" t="str">
        <f>IF($D72&lt;&gt;"",MAX($C$12:$C71)+1,"")</f>
        <v/>
      </c>
      <c r="D72" s="201"/>
      <c r="E72" s="31"/>
      <c r="F72" s="38" t="str">
        <f>IFERROR(VLOOKUP($D72,'シート3-2'!A:H,3,FALSE),"")</f>
        <v/>
      </c>
      <c r="G72" s="38" t="str">
        <f>IFERROR(VLOOKUP($D72,'シート3-2'!A:H,6,FALSE),"")</f>
        <v/>
      </c>
      <c r="H72" s="191"/>
      <c r="I72" s="190" t="str">
        <f>IFERROR(VLOOKUP($D72,'シート3-2'!A:H,8,FALSE),"")</f>
        <v/>
      </c>
      <c r="J72" s="137"/>
      <c r="M72" s="26"/>
    </row>
    <row r="73" spans="1:13" s="18" customFormat="1" ht="21" customHeight="1">
      <c r="A73" s="218" t="str">
        <f>IF(COUNTIF($D$68:$D87,D73)&gt;=2,"重複","")</f>
        <v/>
      </c>
      <c r="B73" s="11" t="str">
        <f>IF($D73&lt;&gt;"",MAX($B$12:$B72)+1,"")</f>
        <v/>
      </c>
      <c r="C73" s="164" t="str">
        <f>IF($D73&lt;&gt;"",MAX($C$12:$C72)+1,"")</f>
        <v/>
      </c>
      <c r="D73" s="201"/>
      <c r="E73" s="31"/>
      <c r="F73" s="38" t="str">
        <f>IFERROR(VLOOKUP($D73,'シート3-2'!A:H,3,FALSE),"")</f>
        <v/>
      </c>
      <c r="G73" s="38" t="str">
        <f>IFERROR(VLOOKUP($D73,'シート3-2'!A:H,6,FALSE),"")</f>
        <v/>
      </c>
      <c r="H73" s="191"/>
      <c r="I73" s="190" t="str">
        <f>IFERROR(VLOOKUP($D73,'シート3-2'!A:H,8,FALSE),"")</f>
        <v/>
      </c>
      <c r="J73" s="137"/>
      <c r="M73" s="26"/>
    </row>
    <row r="74" spans="1:13" s="18" customFormat="1" ht="21" customHeight="1">
      <c r="A74" s="218" t="str">
        <f>IF(COUNTIF($D$68:$D88,D74)&gt;=2,"重複","")</f>
        <v/>
      </c>
      <c r="B74" s="11" t="str">
        <f>IF($D74&lt;&gt;"",MAX($B$12:$B73)+1,"")</f>
        <v/>
      </c>
      <c r="C74" s="164" t="str">
        <f>IF($D74&lt;&gt;"",MAX($C$12:$C73)+1,"")</f>
        <v/>
      </c>
      <c r="D74" s="201"/>
      <c r="E74" s="31"/>
      <c r="F74" s="38" t="str">
        <f>IFERROR(VLOOKUP($D74,'シート3-2'!A:H,3,FALSE),"")</f>
        <v/>
      </c>
      <c r="G74" s="38" t="str">
        <f>IFERROR(VLOOKUP($D74,'シート3-2'!A:H,6,FALSE),"")</f>
        <v/>
      </c>
      <c r="H74" s="191"/>
      <c r="I74" s="190" t="str">
        <f>IFERROR(VLOOKUP($D74,'シート3-2'!A:H,8,FALSE),"")</f>
        <v/>
      </c>
      <c r="J74" s="137"/>
    </row>
    <row r="75" spans="1:13" s="18" customFormat="1" ht="21" customHeight="1">
      <c r="A75" s="218" t="str">
        <f>IF(COUNTIF($D$68:$D89,D75)&gt;=2,"重複","")</f>
        <v/>
      </c>
      <c r="B75" s="11" t="str">
        <f>IF($D75&lt;&gt;"",MAX($B$12:$B74)+1,"")</f>
        <v/>
      </c>
      <c r="C75" s="164" t="str">
        <f>IF($D75&lt;&gt;"",MAX($C$12:$C74)+1,"")</f>
        <v/>
      </c>
      <c r="D75" s="201"/>
      <c r="E75" s="31"/>
      <c r="F75" s="38" t="str">
        <f>IFERROR(VLOOKUP($D75,'シート3-2'!A:H,3,FALSE),"")</f>
        <v/>
      </c>
      <c r="G75" s="38" t="str">
        <f>IFERROR(VLOOKUP($D75,'シート3-2'!A:H,6,FALSE),"")</f>
        <v/>
      </c>
      <c r="H75" s="191"/>
      <c r="I75" s="190" t="str">
        <f>IFERROR(VLOOKUP($D75,'シート3-2'!A:H,8,FALSE),"")</f>
        <v/>
      </c>
      <c r="J75" s="137"/>
    </row>
    <row r="76" spans="1:13" s="18" customFormat="1" ht="21" customHeight="1">
      <c r="A76" s="218" t="str">
        <f>IF(COUNTIF($D$68:$D90,D76)&gt;=2,"重複","")</f>
        <v/>
      </c>
      <c r="B76" s="11" t="str">
        <f>IF($D76&lt;&gt;"",MAX($B$12:$B75)+1,"")</f>
        <v/>
      </c>
      <c r="C76" s="164" t="str">
        <f>IF($D76&lt;&gt;"",MAX($C$12:$C75)+1,"")</f>
        <v/>
      </c>
      <c r="D76" s="201"/>
      <c r="E76" s="31"/>
      <c r="F76" s="38" t="str">
        <f>IFERROR(VLOOKUP($D76,'シート3-2'!A:H,3,FALSE),"")</f>
        <v/>
      </c>
      <c r="G76" s="38" t="str">
        <f>IFERROR(VLOOKUP($D76,'シート3-2'!A:H,6,FALSE),"")</f>
        <v/>
      </c>
      <c r="H76" s="191"/>
      <c r="I76" s="190" t="str">
        <f>IFERROR(VLOOKUP($D76,'シート3-2'!A:H,8,FALSE),"")</f>
        <v/>
      </c>
      <c r="J76" s="137"/>
    </row>
    <row r="77" spans="1:13" s="18" customFormat="1" ht="21" customHeight="1">
      <c r="A77" s="218" t="str">
        <f>IF(COUNTIF($D$68:$D91,D77)&gt;=2,"重複","")</f>
        <v/>
      </c>
      <c r="B77" s="11" t="str">
        <f>IF($D77&lt;&gt;"",MAX($B$12:$B76)+1,"")</f>
        <v/>
      </c>
      <c r="C77" s="164" t="str">
        <f>IF($D77&lt;&gt;"",MAX($C$12:$C76)+1,"")</f>
        <v/>
      </c>
      <c r="D77" s="201"/>
      <c r="E77" s="31"/>
      <c r="F77" s="38" t="str">
        <f>IFERROR(VLOOKUP($D77,'シート3-2'!A:H,3,FALSE),"")</f>
        <v/>
      </c>
      <c r="G77" s="38" t="str">
        <f>IFERROR(VLOOKUP($D77,'シート3-2'!A:H,6,FALSE),"")</f>
        <v/>
      </c>
      <c r="H77" s="191"/>
      <c r="I77" s="190" t="str">
        <f>IFERROR(VLOOKUP($D77,'シート3-2'!A:H,8,FALSE),"")</f>
        <v/>
      </c>
      <c r="J77" s="137"/>
    </row>
    <row r="78" spans="1:13" s="18" customFormat="1" ht="21" customHeight="1">
      <c r="A78" s="218" t="str">
        <f>IF(COUNTIF($D$68:$D92,D78)&gt;=2,"重複","")</f>
        <v/>
      </c>
      <c r="B78" s="11" t="str">
        <f>IF($D78&lt;&gt;"",MAX($B$12:$B77)+1,"")</f>
        <v/>
      </c>
      <c r="C78" s="164" t="str">
        <f>IF($D78&lt;&gt;"",MAX($C$12:$C77)+1,"")</f>
        <v/>
      </c>
      <c r="D78" s="201"/>
      <c r="E78" s="31"/>
      <c r="F78" s="38" t="str">
        <f>IFERROR(VLOOKUP($D78,'シート3-2'!A:H,3,FALSE),"")</f>
        <v/>
      </c>
      <c r="G78" s="38" t="str">
        <f>IFERROR(VLOOKUP($D78,'シート3-2'!A:H,6,FALSE),"")</f>
        <v/>
      </c>
      <c r="H78" s="191"/>
      <c r="I78" s="190" t="str">
        <f>IFERROR(VLOOKUP($D78,'シート3-2'!A:H,8,FALSE),"")</f>
        <v/>
      </c>
      <c r="J78" s="137"/>
    </row>
    <row r="79" spans="1:13" s="18" customFormat="1" ht="21" customHeight="1">
      <c r="A79" s="218" t="str">
        <f>IF(COUNTIF($D$68:$D93,D79)&gt;=2,"重複","")</f>
        <v/>
      </c>
      <c r="B79" s="11" t="str">
        <f>IF($D79&lt;&gt;"",MAX($B$12:$B78)+1,"")</f>
        <v/>
      </c>
      <c r="C79" s="164" t="str">
        <f>IF($D79&lt;&gt;"",MAX($C$12:$C78)+1,"")</f>
        <v/>
      </c>
      <c r="D79" s="201"/>
      <c r="E79" s="31"/>
      <c r="F79" s="38" t="str">
        <f>IFERROR(VLOOKUP($D79,'シート3-2'!A:H,3,FALSE),"")</f>
        <v/>
      </c>
      <c r="G79" s="38" t="str">
        <f>IFERROR(VLOOKUP($D79,'シート3-2'!A:H,6,FALSE),"")</f>
        <v/>
      </c>
      <c r="H79" s="191"/>
      <c r="I79" s="190" t="str">
        <f>IFERROR(VLOOKUP($D79,'シート3-2'!A:H,8,FALSE),"")</f>
        <v/>
      </c>
      <c r="J79" s="137"/>
    </row>
    <row r="80" spans="1:13" s="18" customFormat="1" ht="21" customHeight="1">
      <c r="A80" s="218" t="str">
        <f>IF(COUNTIF($D$68:$D94,D80)&gt;=2,"重複","")</f>
        <v/>
      </c>
      <c r="B80" s="11" t="str">
        <f>IF($D80&lt;&gt;"",MAX($B$12:$B79)+1,"")</f>
        <v/>
      </c>
      <c r="C80" s="164" t="str">
        <f>IF($D80&lt;&gt;"",MAX($C$12:$C79)+1,"")</f>
        <v/>
      </c>
      <c r="D80" s="201"/>
      <c r="E80" s="31"/>
      <c r="F80" s="38" t="str">
        <f>IFERROR(VLOOKUP($D80,'シート3-2'!A:H,3,FALSE),"")</f>
        <v/>
      </c>
      <c r="G80" s="38" t="str">
        <f>IFERROR(VLOOKUP($D80,'シート3-2'!A:H,6,FALSE),"")</f>
        <v/>
      </c>
      <c r="H80" s="191"/>
      <c r="I80" s="190" t="str">
        <f>IFERROR(VLOOKUP($D80,'シート3-2'!A:H,8,FALSE),"")</f>
        <v/>
      </c>
      <c r="J80" s="137"/>
    </row>
    <row r="81" spans="1:13" s="18" customFormat="1" ht="21" customHeight="1">
      <c r="A81" s="218" t="str">
        <f>IF(COUNTIF($D$68:$D95,D81)&gt;=2,"重複","")</f>
        <v/>
      </c>
      <c r="B81" s="11" t="str">
        <f>IF($D81&lt;&gt;"",MAX($B$12:$B80)+1,"")</f>
        <v/>
      </c>
      <c r="C81" s="164" t="str">
        <f>IF($D81&lt;&gt;"",MAX($C$12:$C80)+1,"")</f>
        <v/>
      </c>
      <c r="D81" s="201"/>
      <c r="E81" s="31"/>
      <c r="F81" s="38" t="str">
        <f>IFERROR(VLOOKUP($D81,'シート3-2'!A:H,3,FALSE),"")</f>
        <v/>
      </c>
      <c r="G81" s="38" t="str">
        <f>IFERROR(VLOOKUP($D81,'シート3-2'!A:H,6,FALSE),"")</f>
        <v/>
      </c>
      <c r="H81" s="191"/>
      <c r="I81" s="190" t="str">
        <f>IFERROR(VLOOKUP($D81,'シート3-2'!A:H,8,FALSE),"")</f>
        <v/>
      </c>
      <c r="J81" s="137"/>
    </row>
    <row r="82" spans="1:13" s="18" customFormat="1" ht="21" customHeight="1">
      <c r="A82" s="218" t="str">
        <f>IF(COUNTIF($D$68:$D96,D82)&gt;=2,"重複","")</f>
        <v/>
      </c>
      <c r="B82" s="11" t="str">
        <f>IF($D82&lt;&gt;"",MAX($B$12:$B81)+1,"")</f>
        <v/>
      </c>
      <c r="C82" s="164" t="str">
        <f>IF($D82&lt;&gt;"",MAX($C$12:$C81)+1,"")</f>
        <v/>
      </c>
      <c r="D82" s="201"/>
      <c r="E82" s="31"/>
      <c r="F82" s="38" t="str">
        <f>IFERROR(VLOOKUP($D82,'シート3-2'!A:H,3,FALSE),"")</f>
        <v/>
      </c>
      <c r="G82" s="38" t="str">
        <f>IFERROR(VLOOKUP($D82,'シート3-2'!A:H,6,FALSE),"")</f>
        <v/>
      </c>
      <c r="H82" s="191"/>
      <c r="I82" s="190" t="str">
        <f>IFERROR(VLOOKUP($D82,'シート3-2'!A:H,8,FALSE),"")</f>
        <v/>
      </c>
      <c r="J82" s="137"/>
    </row>
    <row r="83" spans="1:13" s="18" customFormat="1" ht="21" customHeight="1">
      <c r="A83" s="215"/>
      <c r="B83" s="11">
        <f>IF($D83&lt;&gt;"",MAX($B$12:$B82)+1,"")</f>
        <v>8</v>
      </c>
      <c r="C83" s="152"/>
      <c r="D83" s="19" t="s">
        <v>395</v>
      </c>
      <c r="E83" s="19" t="s">
        <v>396</v>
      </c>
      <c r="F83" s="19"/>
      <c r="G83" s="39"/>
      <c r="H83" s="104" t="str">
        <f>IF($I$83&gt;0,"小計","")</f>
        <v/>
      </c>
      <c r="I83" s="36">
        <f>SUM(I68:I82)</f>
        <v>0</v>
      </c>
      <c r="J83" s="137" t="s">
        <v>1795</v>
      </c>
    </row>
    <row r="84" spans="1:13" s="18" customFormat="1" ht="21" customHeight="1">
      <c r="A84" s="19"/>
      <c r="B84" s="11">
        <f>IF($D84&lt;&gt;"",MAX($B$12:$B83)+1,"")</f>
        <v>9</v>
      </c>
      <c r="C84" s="152"/>
      <c r="D84" s="19" t="s">
        <v>396</v>
      </c>
      <c r="E84" s="19"/>
      <c r="F84" s="19"/>
      <c r="G84" s="39"/>
      <c r="H84" s="23"/>
      <c r="I84" s="19"/>
      <c r="J84" s="33"/>
    </row>
    <row r="85" spans="1:13" s="18" customFormat="1" ht="21" customHeight="1">
      <c r="A85" s="19"/>
      <c r="B85" s="11"/>
      <c r="C85" s="152"/>
      <c r="D85" s="400" t="s">
        <v>1805</v>
      </c>
      <c r="E85" s="400"/>
      <c r="F85" s="400"/>
      <c r="G85" s="39"/>
      <c r="H85" s="23"/>
      <c r="I85" s="19"/>
      <c r="J85" s="33"/>
    </row>
    <row r="86" spans="1:13" s="18" customFormat="1" ht="18.600000000000001" customHeight="1">
      <c r="A86" s="19"/>
      <c r="B86" s="25"/>
      <c r="C86" s="152"/>
      <c r="D86" s="37" t="s">
        <v>389</v>
      </c>
      <c r="E86" s="19"/>
      <c r="F86" s="19"/>
      <c r="G86" s="20"/>
      <c r="H86" s="212" t="s">
        <v>1772</v>
      </c>
      <c r="I86" s="19"/>
      <c r="J86" s="33"/>
    </row>
    <row r="87" spans="1:13" s="18" customFormat="1" ht="12.6" customHeight="1">
      <c r="A87" s="19"/>
      <c r="B87" s="25"/>
      <c r="C87" s="152"/>
      <c r="D87" s="148" t="s">
        <v>1799</v>
      </c>
      <c r="E87" s="150"/>
      <c r="F87" s="19"/>
      <c r="G87" s="20"/>
      <c r="H87" s="23"/>
      <c r="I87" s="19"/>
      <c r="J87" s="33"/>
    </row>
    <row r="88" spans="1:13" s="18" customFormat="1" ht="13.9" customHeight="1">
      <c r="A88" s="19"/>
      <c r="B88" s="25"/>
      <c r="C88" s="152"/>
      <c r="D88" s="149" t="s">
        <v>1771</v>
      </c>
      <c r="E88" s="185"/>
      <c r="F88" s="19"/>
      <c r="G88" s="20"/>
      <c r="H88" s="23"/>
      <c r="I88" s="19"/>
      <c r="J88" s="33"/>
    </row>
    <row r="89" spans="1:13" s="18" customFormat="1" ht="21" customHeight="1">
      <c r="A89" s="216"/>
      <c r="B89" s="11"/>
      <c r="C89" s="152"/>
      <c r="D89" s="43" t="s">
        <v>785</v>
      </c>
      <c r="E89" s="29"/>
      <c r="F89" s="28" t="s">
        <v>233</v>
      </c>
      <c r="G89" s="29" t="s">
        <v>245</v>
      </c>
      <c r="H89" s="30" t="s">
        <v>244</v>
      </c>
      <c r="I89" s="28" t="s">
        <v>4</v>
      </c>
      <c r="J89" s="33"/>
      <c r="K89" s="33"/>
    </row>
    <row r="90" spans="1:13" s="18" customFormat="1" ht="21" customHeight="1">
      <c r="A90" s="218" t="str">
        <f>IF(COUNTIF($D$90:$D119,D90)&gt;=2,"重複","")</f>
        <v/>
      </c>
      <c r="B90" s="11" t="str">
        <f>IF($D90&lt;&gt;"",MAX($B$12:$B89)+1,"")</f>
        <v/>
      </c>
      <c r="C90" s="164" t="str">
        <f>IF($D90&lt;&gt;"",MAX($C$12:$C89)+1,"")</f>
        <v/>
      </c>
      <c r="D90" s="202"/>
      <c r="E90" s="139"/>
      <c r="F90" s="38" t="str">
        <f>IFERROR(VLOOKUP($D90,シート4!A:F,2,FALSE),"")</f>
        <v/>
      </c>
      <c r="G90" s="38" t="str">
        <f>IFERROR(VLOOKUP($D90,シート4!A:F,3,FALSE),"")</f>
        <v/>
      </c>
      <c r="H90" s="189" t="str">
        <f>IFERROR(VLOOKUP($D90,シート4!A:F,5,FALSE),"")</f>
        <v/>
      </c>
      <c r="I90" s="190" t="str">
        <f>IFERROR(VLOOKUP($D90,シート4!A:F,6,FALSE),"")</f>
        <v/>
      </c>
      <c r="J90" s="137" t="str">
        <f>IFERROR(IF(K90&gt;L90,"超過",""),"")</f>
        <v/>
      </c>
      <c r="M90" s="138"/>
    </row>
    <row r="91" spans="1:13" s="18" customFormat="1" ht="21" customHeight="1">
      <c r="A91" s="218" t="str">
        <f>IF(COUNTIF($D$90:$D120,D91)&gt;=2,"重複","")</f>
        <v/>
      </c>
      <c r="B91" s="11" t="str">
        <f>IF($D91&lt;&gt;"",MAX($B$12:$B90)+1,"")</f>
        <v/>
      </c>
      <c r="C91" s="164" t="str">
        <f>IF($D91&lt;&gt;"",MAX($C$12:$C90)+1,"")</f>
        <v/>
      </c>
      <c r="D91" s="202"/>
      <c r="E91" s="139"/>
      <c r="F91" s="38" t="str">
        <f>IFERROR(VLOOKUP($D91,シート4!A:F,2,FALSE),"")</f>
        <v/>
      </c>
      <c r="G91" s="38" t="str">
        <f>IFERROR(VLOOKUP($D91,シート4!A:F,3,FALSE),"")</f>
        <v/>
      </c>
      <c r="H91" s="189" t="str">
        <f>IFERROR(VLOOKUP($D91,シート4!A:F,5,FALSE),"")</f>
        <v/>
      </c>
      <c r="I91" s="190" t="str">
        <f>IFERROR(VLOOKUP($D91,シート4!A:F,6,FALSE),"")</f>
        <v/>
      </c>
      <c r="J91" s="137" t="str">
        <f t="shared" ref="J91:J113" si="4">IFERROR(IF(K91&gt;L91,"超過",""),"")</f>
        <v/>
      </c>
      <c r="M91" s="138"/>
    </row>
    <row r="92" spans="1:13" s="18" customFormat="1" ht="21" customHeight="1">
      <c r="A92" s="218" t="str">
        <f>IF(COUNTIF($D$90:$D121,D92)&gt;=2,"重複","")</f>
        <v/>
      </c>
      <c r="B92" s="11" t="str">
        <f>IF($D92&lt;&gt;"",MAX($B$12:$B91)+1,"")</f>
        <v/>
      </c>
      <c r="C92" s="164" t="str">
        <f>IF($D92&lt;&gt;"",MAX($C$12:$C91)+1,"")</f>
        <v/>
      </c>
      <c r="D92" s="202"/>
      <c r="E92" s="139"/>
      <c r="F92" s="38" t="str">
        <f>IFERROR(VLOOKUP($D92,シート4!A:F,2,FALSE),"")</f>
        <v/>
      </c>
      <c r="G92" s="38" t="str">
        <f>IFERROR(VLOOKUP($D92,シート4!A:F,3,FALSE),"")</f>
        <v/>
      </c>
      <c r="H92" s="189" t="str">
        <f>IFERROR(VLOOKUP($D92,シート4!A:F,5,FALSE),"")</f>
        <v/>
      </c>
      <c r="I92" s="190" t="str">
        <f>IFERROR(VLOOKUP($D92,シート4!A:F,6,FALSE),"")</f>
        <v/>
      </c>
      <c r="J92" s="137" t="str">
        <f t="shared" si="4"/>
        <v/>
      </c>
      <c r="M92" s="138"/>
    </row>
    <row r="93" spans="1:13" s="18" customFormat="1" ht="21" customHeight="1">
      <c r="A93" s="218" t="str">
        <f>IF(COUNTIF($D$90:$D122,D93)&gt;=2,"重複","")</f>
        <v/>
      </c>
      <c r="B93" s="11" t="str">
        <f>IF($D93&lt;&gt;"",MAX($B$12:$B92)+1,"")</f>
        <v/>
      </c>
      <c r="C93" s="164" t="str">
        <f>IF($D93&lt;&gt;"",MAX($C$12:$C92)+1,"")</f>
        <v/>
      </c>
      <c r="D93" s="202"/>
      <c r="E93" s="139"/>
      <c r="F93" s="38" t="str">
        <f>IFERROR(VLOOKUP($D93,シート4!A:F,2,FALSE),"")</f>
        <v/>
      </c>
      <c r="G93" s="38" t="str">
        <f>IFERROR(VLOOKUP($D93,シート4!A:F,3,FALSE),"")</f>
        <v/>
      </c>
      <c r="H93" s="189" t="str">
        <f>IFERROR(VLOOKUP($D93,シート4!A:F,5,FALSE),"")</f>
        <v/>
      </c>
      <c r="I93" s="190" t="str">
        <f>IFERROR(VLOOKUP($D93,シート4!A:F,6,FALSE),"")</f>
        <v/>
      </c>
      <c r="J93" s="137" t="str">
        <f t="shared" si="4"/>
        <v/>
      </c>
      <c r="M93" s="20"/>
    </row>
    <row r="94" spans="1:13" s="18" customFormat="1" ht="21" customHeight="1">
      <c r="A94" s="218" t="str">
        <f>IF(COUNTIF($D$90:$D123,D94)&gt;=2,"重複","")</f>
        <v/>
      </c>
      <c r="B94" s="11" t="str">
        <f>IF($D94&lt;&gt;"",MAX($B$12:$B93)+1,"")</f>
        <v/>
      </c>
      <c r="C94" s="164" t="str">
        <f>IF($D94&lt;&gt;"",MAX($C$12:$C93)+1,"")</f>
        <v/>
      </c>
      <c r="D94" s="202"/>
      <c r="E94" s="139"/>
      <c r="F94" s="38" t="str">
        <f>IFERROR(VLOOKUP($D94,シート4!A:F,2,FALSE),"")</f>
        <v/>
      </c>
      <c r="G94" s="38" t="str">
        <f>IFERROR(VLOOKUP($D94,シート4!A:F,3,FALSE),"")</f>
        <v/>
      </c>
      <c r="H94" s="189" t="str">
        <f>IFERROR(VLOOKUP($D94,シート4!A:F,5,FALSE),"")</f>
        <v/>
      </c>
      <c r="I94" s="190" t="str">
        <f>IFERROR(VLOOKUP($D94,シート4!A:F,6,FALSE),"")</f>
        <v/>
      </c>
      <c r="J94" s="137" t="str">
        <f t="shared" si="4"/>
        <v/>
      </c>
    </row>
    <row r="95" spans="1:13" s="18" customFormat="1" ht="21" customHeight="1">
      <c r="A95" s="218" t="str">
        <f>IF(COUNTIF($D$90:$D124,D95)&gt;=2,"重複","")</f>
        <v/>
      </c>
      <c r="B95" s="11" t="str">
        <f>IF($D95&lt;&gt;"",MAX($B$12:$B94)+1,"")</f>
        <v/>
      </c>
      <c r="C95" s="164" t="str">
        <f>IF($D95&lt;&gt;"",MAX($C$12:$C94)+1,"")</f>
        <v/>
      </c>
      <c r="D95" s="202"/>
      <c r="E95" s="139"/>
      <c r="F95" s="38" t="str">
        <f>IFERROR(VLOOKUP($D95,シート4!A:F,2,FALSE),"")</f>
        <v/>
      </c>
      <c r="G95" s="38" t="str">
        <f>IFERROR(VLOOKUP($D95,シート4!A:F,3,FALSE),"")</f>
        <v/>
      </c>
      <c r="H95" s="189" t="str">
        <f>IFERROR(VLOOKUP($D95,シート4!A:F,5,FALSE),"")</f>
        <v/>
      </c>
      <c r="I95" s="190" t="str">
        <f>IFERROR(VLOOKUP($D95,シート4!A:F,6,FALSE),"")</f>
        <v/>
      </c>
      <c r="J95" s="137" t="str">
        <f t="shared" si="4"/>
        <v/>
      </c>
    </row>
    <row r="96" spans="1:13" s="18" customFormat="1" ht="21" customHeight="1">
      <c r="A96" s="218" t="str">
        <f>IF(COUNTIF($D$90:$D125,D96)&gt;=2,"重複","")</f>
        <v/>
      </c>
      <c r="B96" s="11" t="str">
        <f>IF($D96&lt;&gt;"",MAX($B$12:$B95)+1,"")</f>
        <v/>
      </c>
      <c r="C96" s="164" t="str">
        <f>IF($D96&lt;&gt;"",MAX($C$12:$C95)+1,"")</f>
        <v/>
      </c>
      <c r="D96" s="202"/>
      <c r="E96" s="139"/>
      <c r="F96" s="38" t="str">
        <f>IFERROR(VLOOKUP($D96,シート4!A:F,2,FALSE),"")</f>
        <v/>
      </c>
      <c r="G96" s="38" t="str">
        <f>IFERROR(VLOOKUP($D96,シート4!A:F,3,FALSE),"")</f>
        <v/>
      </c>
      <c r="H96" s="189" t="str">
        <f>IFERROR(VLOOKUP($D96,シート4!A:F,5,FALSE),"")</f>
        <v/>
      </c>
      <c r="I96" s="190" t="str">
        <f>IFERROR(VLOOKUP($D96,シート4!A:F,6,FALSE),"")</f>
        <v/>
      </c>
      <c r="J96" s="137" t="str">
        <f t="shared" ref="J96:J101" si="5">IFERROR(IF(K96&gt;L96,"超過",""),"")</f>
        <v/>
      </c>
    </row>
    <row r="97" spans="1:10" s="18" customFormat="1" ht="21" customHeight="1">
      <c r="A97" s="218" t="str">
        <f>IF(COUNTIF($D$90:$D126,D97)&gt;=2,"重複","")</f>
        <v/>
      </c>
      <c r="B97" s="11" t="str">
        <f>IF($D97&lt;&gt;"",MAX($B$12:$B96)+1,"")</f>
        <v/>
      </c>
      <c r="C97" s="164" t="str">
        <f>IF($D97&lt;&gt;"",MAX($C$12:$C96)+1,"")</f>
        <v/>
      </c>
      <c r="D97" s="202"/>
      <c r="E97" s="139"/>
      <c r="F97" s="38" t="str">
        <f>IFERROR(VLOOKUP($D97,シート4!A:F,2,FALSE),"")</f>
        <v/>
      </c>
      <c r="G97" s="38" t="str">
        <f>IFERROR(VLOOKUP($D97,シート4!A:F,3,FALSE),"")</f>
        <v/>
      </c>
      <c r="H97" s="189" t="str">
        <f>IFERROR(VLOOKUP($D97,シート4!A:F,5,FALSE),"")</f>
        <v/>
      </c>
      <c r="I97" s="190" t="str">
        <f>IFERROR(VLOOKUP($D97,シート4!A:F,6,FALSE),"")</f>
        <v/>
      </c>
      <c r="J97" s="137" t="str">
        <f t="shared" si="5"/>
        <v/>
      </c>
    </row>
    <row r="98" spans="1:10" s="18" customFormat="1" ht="21" customHeight="1">
      <c r="A98" s="218" t="str">
        <f>IF(COUNTIF($D$90:$D127,D98)&gt;=2,"重複","")</f>
        <v/>
      </c>
      <c r="B98" s="11" t="str">
        <f>IF($D98&lt;&gt;"",MAX($B$12:$B97)+1,"")</f>
        <v/>
      </c>
      <c r="C98" s="164" t="str">
        <f>IF($D98&lt;&gt;"",MAX($C$12:$C97)+1,"")</f>
        <v/>
      </c>
      <c r="D98" s="202"/>
      <c r="E98" s="139"/>
      <c r="F98" s="38" t="str">
        <f>IFERROR(VLOOKUP($D98,シート4!A:F,2,FALSE),"")</f>
        <v/>
      </c>
      <c r="G98" s="38" t="str">
        <f>IFERROR(VLOOKUP($D98,シート4!A:F,3,FALSE),"")</f>
        <v/>
      </c>
      <c r="H98" s="189" t="str">
        <f>IFERROR(VLOOKUP($D98,シート4!A:F,5,FALSE),"")</f>
        <v/>
      </c>
      <c r="I98" s="190" t="str">
        <f>IFERROR(VLOOKUP($D98,シート4!A:F,6,FALSE),"")</f>
        <v/>
      </c>
      <c r="J98" s="137" t="str">
        <f t="shared" si="5"/>
        <v/>
      </c>
    </row>
    <row r="99" spans="1:10" s="18" customFormat="1" ht="21" customHeight="1">
      <c r="A99" s="218" t="str">
        <f>IF(COUNTIF($D$90:$D128,D99)&gt;=2,"重複","")</f>
        <v/>
      </c>
      <c r="B99" s="11" t="str">
        <f>IF($D99&lt;&gt;"",MAX($B$12:$B98)+1,"")</f>
        <v/>
      </c>
      <c r="C99" s="164" t="str">
        <f>IF($D99&lt;&gt;"",MAX($C$12:$C98)+1,"")</f>
        <v/>
      </c>
      <c r="D99" s="202"/>
      <c r="E99" s="139"/>
      <c r="F99" s="38" t="str">
        <f>IFERROR(VLOOKUP($D99,シート4!A:F,2,FALSE),"")</f>
        <v/>
      </c>
      <c r="G99" s="38" t="str">
        <f>IFERROR(VLOOKUP($D99,シート4!A:F,3,FALSE),"")</f>
        <v/>
      </c>
      <c r="H99" s="189" t="str">
        <f>IFERROR(VLOOKUP($D99,シート4!A:F,5,FALSE),"")</f>
        <v/>
      </c>
      <c r="I99" s="190" t="str">
        <f>IFERROR(VLOOKUP($D99,シート4!A:F,6,FALSE),"")</f>
        <v/>
      </c>
      <c r="J99" s="137" t="str">
        <f t="shared" si="5"/>
        <v/>
      </c>
    </row>
    <row r="100" spans="1:10" s="18" customFormat="1" ht="21" customHeight="1">
      <c r="A100" s="218" t="str">
        <f>IF(COUNTIF($D$90:$D129,D100)&gt;=2,"重複","")</f>
        <v/>
      </c>
      <c r="B100" s="11" t="str">
        <f>IF($D100&lt;&gt;"",MAX($B$12:$B99)+1,"")</f>
        <v/>
      </c>
      <c r="C100" s="164" t="str">
        <f>IF($D100&lt;&gt;"",MAX($C$12:$C99)+1,"")</f>
        <v/>
      </c>
      <c r="D100" s="202"/>
      <c r="E100" s="139"/>
      <c r="F100" s="38" t="str">
        <f>IFERROR(VLOOKUP($D100,シート4!A:F,2,FALSE),"")</f>
        <v/>
      </c>
      <c r="G100" s="38" t="str">
        <f>IFERROR(VLOOKUP($D100,シート4!A:F,3,FALSE),"")</f>
        <v/>
      </c>
      <c r="H100" s="189" t="str">
        <f>IFERROR(VLOOKUP($D100,シート4!A:F,5,FALSE),"")</f>
        <v/>
      </c>
      <c r="I100" s="190" t="str">
        <f>IFERROR(VLOOKUP($D100,シート4!A:F,6,FALSE),"")</f>
        <v/>
      </c>
      <c r="J100" s="137" t="str">
        <f t="shared" si="5"/>
        <v/>
      </c>
    </row>
    <row r="101" spans="1:10" s="18" customFormat="1" ht="21" customHeight="1">
      <c r="A101" s="218" t="str">
        <f>IF(COUNTIF($D$90:$D130,D101)&gt;=2,"重複","")</f>
        <v/>
      </c>
      <c r="B101" s="11" t="str">
        <f>IF($D101&lt;&gt;"",MAX($B$12:$B100)+1,"")</f>
        <v/>
      </c>
      <c r="C101" s="164" t="str">
        <f>IF($D101&lt;&gt;"",MAX($C$12:$C100)+1,"")</f>
        <v/>
      </c>
      <c r="D101" s="202"/>
      <c r="E101" s="139"/>
      <c r="F101" s="38" t="str">
        <f>IFERROR(VLOOKUP($D101,シート4!A:F,2,FALSE),"")</f>
        <v/>
      </c>
      <c r="G101" s="38" t="str">
        <f>IFERROR(VLOOKUP($D101,シート4!A:F,3,FALSE),"")</f>
        <v/>
      </c>
      <c r="H101" s="189" t="str">
        <f>IFERROR(VLOOKUP($D101,シート4!A:F,5,FALSE),"")</f>
        <v/>
      </c>
      <c r="I101" s="190" t="str">
        <f>IFERROR(VLOOKUP($D101,シート4!A:F,6,FALSE),"")</f>
        <v/>
      </c>
      <c r="J101" s="137" t="str">
        <f t="shared" si="5"/>
        <v/>
      </c>
    </row>
    <row r="102" spans="1:10" s="18" customFormat="1" ht="21" customHeight="1">
      <c r="A102" s="218" t="str">
        <f>IF(COUNTIF($D$90:$D131,D102)&gt;=2,"重複","")</f>
        <v/>
      </c>
      <c r="B102" s="11" t="str">
        <f>IF($D102&lt;&gt;"",MAX($B$12:$B101)+1,"")</f>
        <v/>
      </c>
      <c r="C102" s="164" t="str">
        <f>IF($D102&lt;&gt;"",MAX($C$12:$C101)+1,"")</f>
        <v/>
      </c>
      <c r="D102" s="202"/>
      <c r="E102" s="139"/>
      <c r="F102" s="38" t="str">
        <f>IFERROR(VLOOKUP($D102,シート4!A:F,2,FALSE),"")</f>
        <v/>
      </c>
      <c r="G102" s="38" t="str">
        <f>IFERROR(VLOOKUP($D102,シート4!A:F,3,FALSE),"")</f>
        <v/>
      </c>
      <c r="H102" s="189" t="str">
        <f>IFERROR(VLOOKUP($D102,シート4!A:F,5,FALSE),"")</f>
        <v/>
      </c>
      <c r="I102" s="190" t="str">
        <f>IFERROR(VLOOKUP($D102,シート4!A:F,6,FALSE),"")</f>
        <v/>
      </c>
      <c r="J102" s="137" t="str">
        <f t="shared" ref="J102:J104" si="6">IFERROR(IF(K102&gt;L102,"超過",""),"")</f>
        <v/>
      </c>
    </row>
    <row r="103" spans="1:10" s="18" customFormat="1" ht="21" customHeight="1">
      <c r="A103" s="218" t="str">
        <f>IF(COUNTIF($D$90:$D132,D103)&gt;=2,"重複","")</f>
        <v/>
      </c>
      <c r="B103" s="11" t="str">
        <f>IF($D103&lt;&gt;"",MAX($B$12:$B102)+1,"")</f>
        <v/>
      </c>
      <c r="C103" s="164" t="str">
        <f>IF($D103&lt;&gt;"",MAX($C$12:$C102)+1,"")</f>
        <v/>
      </c>
      <c r="D103" s="202"/>
      <c r="E103" s="139"/>
      <c r="F103" s="38" t="str">
        <f>IFERROR(VLOOKUP($D103,シート4!A:F,2,FALSE),"")</f>
        <v/>
      </c>
      <c r="G103" s="38" t="str">
        <f>IFERROR(VLOOKUP($D103,シート4!A:F,3,FALSE),"")</f>
        <v/>
      </c>
      <c r="H103" s="189" t="str">
        <f>IFERROR(VLOOKUP($D103,シート4!A:F,5,FALSE),"")</f>
        <v/>
      </c>
      <c r="I103" s="190" t="str">
        <f>IFERROR(VLOOKUP($D103,シート4!A:F,6,FALSE),"")</f>
        <v/>
      </c>
      <c r="J103" s="137" t="str">
        <f t="shared" si="6"/>
        <v/>
      </c>
    </row>
    <row r="104" spans="1:10" s="18" customFormat="1" ht="21" customHeight="1">
      <c r="A104" s="218" t="str">
        <f>IF(COUNTIF($D$90:$D133,D104)&gt;=2,"重複","")</f>
        <v/>
      </c>
      <c r="B104" s="11" t="str">
        <f>IF($D104&lt;&gt;"",MAX($B$12:$B103)+1,"")</f>
        <v/>
      </c>
      <c r="C104" s="164" t="str">
        <f>IF($D104&lt;&gt;"",MAX($C$12:$C103)+1,"")</f>
        <v/>
      </c>
      <c r="D104" s="202"/>
      <c r="E104" s="139"/>
      <c r="F104" s="38" t="str">
        <f>IFERROR(VLOOKUP($D104,シート4!A:F,2,FALSE),"")</f>
        <v/>
      </c>
      <c r="G104" s="38" t="str">
        <f>IFERROR(VLOOKUP($D104,シート4!A:F,3,FALSE),"")</f>
        <v/>
      </c>
      <c r="H104" s="189" t="str">
        <f>IFERROR(VLOOKUP($D104,シート4!A:F,5,FALSE),"")</f>
        <v/>
      </c>
      <c r="I104" s="190" t="str">
        <f>IFERROR(VLOOKUP($D104,シート4!A:F,6,FALSE),"")</f>
        <v/>
      </c>
      <c r="J104" s="137" t="str">
        <f t="shared" si="6"/>
        <v/>
      </c>
    </row>
    <row r="105" spans="1:10" s="18" customFormat="1" ht="21" customHeight="1">
      <c r="A105" s="218" t="str">
        <f>IF(COUNTIF($D$90:$D134,D105)&gt;=2,"重複","")</f>
        <v/>
      </c>
      <c r="B105" s="11" t="str">
        <f>IF($D105&lt;&gt;"",MAX($B$12:$B104)+1,"")</f>
        <v/>
      </c>
      <c r="C105" s="164" t="str">
        <f>IF($D105&lt;&gt;"",MAX($C$12:$C104)+1,"")</f>
        <v/>
      </c>
      <c r="D105" s="202"/>
      <c r="E105" s="139"/>
      <c r="F105" s="38" t="str">
        <f>IFERROR(VLOOKUP($D105,シート4!A:F,2,FALSE),"")</f>
        <v/>
      </c>
      <c r="G105" s="38" t="str">
        <f>IFERROR(VLOOKUP($D105,シート4!A:F,3,FALSE),"")</f>
        <v/>
      </c>
      <c r="H105" s="189" t="str">
        <f>IFERROR(VLOOKUP($D105,シート4!A:F,5,FALSE),"")</f>
        <v/>
      </c>
      <c r="I105" s="190" t="str">
        <f>IFERROR(VLOOKUP($D105,シート4!A:F,6,FALSE),"")</f>
        <v/>
      </c>
      <c r="J105" s="137" t="str">
        <f t="shared" si="4"/>
        <v/>
      </c>
    </row>
    <row r="106" spans="1:10" s="18" customFormat="1" ht="21" customHeight="1">
      <c r="A106" s="218" t="str">
        <f>IF(COUNTIF($D$90:$D135,D106)&gt;=2,"重複","")</f>
        <v/>
      </c>
      <c r="B106" s="11" t="str">
        <f>IF($D106&lt;&gt;"",MAX($B$12:$B105)+1,"")</f>
        <v/>
      </c>
      <c r="C106" s="164" t="str">
        <f>IF($D106&lt;&gt;"",MAX($C$12:$C105)+1,"")</f>
        <v/>
      </c>
      <c r="D106" s="202"/>
      <c r="E106" s="139"/>
      <c r="F106" s="38" t="str">
        <f>IFERROR(VLOOKUP($D106,シート4!A:F,2,FALSE),"")</f>
        <v/>
      </c>
      <c r="G106" s="38" t="str">
        <f>IFERROR(VLOOKUP($D106,シート4!A:F,3,FALSE),"")</f>
        <v/>
      </c>
      <c r="H106" s="189" t="str">
        <f>IFERROR(VLOOKUP($D106,シート4!A:F,5,FALSE),"")</f>
        <v/>
      </c>
      <c r="I106" s="190" t="str">
        <f>IFERROR(VLOOKUP($D106,シート4!A:F,6,FALSE),"")</f>
        <v/>
      </c>
      <c r="J106" s="137" t="str">
        <f t="shared" si="4"/>
        <v/>
      </c>
    </row>
    <row r="107" spans="1:10" s="18" customFormat="1" ht="21" customHeight="1">
      <c r="A107" s="218" t="str">
        <f>IF(COUNTIF($D$90:$D136,D107)&gt;=2,"重複","")</f>
        <v/>
      </c>
      <c r="B107" s="11" t="str">
        <f>IF($D107&lt;&gt;"",MAX($B$12:$B106)+1,"")</f>
        <v/>
      </c>
      <c r="C107" s="164" t="str">
        <f>IF($D107&lt;&gt;"",MAX($C$12:$C106)+1,"")</f>
        <v/>
      </c>
      <c r="D107" s="202"/>
      <c r="E107" s="139"/>
      <c r="F107" s="38" t="str">
        <f>IFERROR(VLOOKUP($D107,シート4!A:F,2,FALSE),"")</f>
        <v/>
      </c>
      <c r="G107" s="38" t="str">
        <f>IFERROR(VLOOKUP($D107,シート4!A:F,3,FALSE),"")</f>
        <v/>
      </c>
      <c r="H107" s="189" t="str">
        <f>IFERROR(VLOOKUP($D107,シート4!A:F,5,FALSE),"")</f>
        <v/>
      </c>
      <c r="I107" s="190" t="str">
        <f>IFERROR(VLOOKUP($D107,シート4!A:F,6,FALSE),"")</f>
        <v/>
      </c>
      <c r="J107" s="137" t="str">
        <f t="shared" si="4"/>
        <v/>
      </c>
    </row>
    <row r="108" spans="1:10" s="18" customFormat="1" ht="21" customHeight="1">
      <c r="A108" s="218" t="str">
        <f>IF(COUNTIF($D$90:$D137,D108)&gt;=2,"重複","")</f>
        <v/>
      </c>
      <c r="B108" s="11" t="str">
        <f>IF($D108&lt;&gt;"",MAX($B$12:$B107)+1,"")</f>
        <v/>
      </c>
      <c r="C108" s="164" t="str">
        <f>IF($D108&lt;&gt;"",MAX($C$12:$C107)+1,"")</f>
        <v/>
      </c>
      <c r="D108" s="202"/>
      <c r="E108" s="139"/>
      <c r="F108" s="38" t="str">
        <f>IFERROR(VLOOKUP($D108,シート4!A:F,2,FALSE),"")</f>
        <v/>
      </c>
      <c r="G108" s="38" t="str">
        <f>IFERROR(VLOOKUP($D108,シート4!A:F,3,FALSE),"")</f>
        <v/>
      </c>
      <c r="H108" s="189" t="str">
        <f>IFERROR(VLOOKUP($D108,シート4!A:F,5,FALSE),"")</f>
        <v/>
      </c>
      <c r="I108" s="190" t="str">
        <f>IFERROR(VLOOKUP($D108,シート4!A:F,6,FALSE),"")</f>
        <v/>
      </c>
      <c r="J108" s="137" t="str">
        <f t="shared" si="4"/>
        <v/>
      </c>
    </row>
    <row r="109" spans="1:10" s="18" customFormat="1" ht="21" customHeight="1">
      <c r="A109" s="218" t="str">
        <f>IF(COUNTIF($D$90:$D138,D109)&gt;=2,"重複","")</f>
        <v/>
      </c>
      <c r="B109" s="11" t="str">
        <f>IF($D109&lt;&gt;"",MAX($B$12:$B108)+1,"")</f>
        <v/>
      </c>
      <c r="C109" s="164" t="str">
        <f>IF($D109&lt;&gt;"",MAX($C$12:$C108)+1,"")</f>
        <v/>
      </c>
      <c r="D109" s="202"/>
      <c r="E109" s="139"/>
      <c r="F109" s="38" t="str">
        <f>IFERROR(VLOOKUP($D109,シート4!A:F,2,FALSE),"")</f>
        <v/>
      </c>
      <c r="G109" s="38" t="str">
        <f>IFERROR(VLOOKUP($D109,シート4!A:F,3,FALSE),"")</f>
        <v/>
      </c>
      <c r="H109" s="189" t="str">
        <f>IFERROR(VLOOKUP($D109,シート4!A:F,5,FALSE),"")</f>
        <v/>
      </c>
      <c r="I109" s="190" t="str">
        <f>IFERROR(VLOOKUP($D109,シート4!A:F,6,FALSE),"")</f>
        <v/>
      </c>
      <c r="J109" s="137" t="str">
        <f t="shared" si="4"/>
        <v/>
      </c>
    </row>
    <row r="110" spans="1:10" s="18" customFormat="1" ht="21" customHeight="1">
      <c r="A110" s="218" t="str">
        <f>IF(COUNTIF($D$90:$D139,D110)&gt;=2,"重複","")</f>
        <v/>
      </c>
      <c r="B110" s="11" t="str">
        <f>IF($D110&lt;&gt;"",MAX($B$12:$B109)+1,"")</f>
        <v/>
      </c>
      <c r="C110" s="164" t="str">
        <f>IF($D110&lt;&gt;"",MAX($C$12:$C109)+1,"")</f>
        <v/>
      </c>
      <c r="D110" s="202"/>
      <c r="E110" s="139"/>
      <c r="F110" s="38" t="str">
        <f>IFERROR(VLOOKUP($D110,シート4!A:F,2,FALSE),"")</f>
        <v/>
      </c>
      <c r="G110" s="38" t="str">
        <f>IFERROR(VLOOKUP($D110,シート4!A:F,3,FALSE),"")</f>
        <v/>
      </c>
      <c r="H110" s="189" t="str">
        <f>IFERROR(VLOOKUP($D110,シート4!A:F,5,FALSE),"")</f>
        <v/>
      </c>
      <c r="I110" s="190" t="str">
        <f>IFERROR(VLOOKUP($D110,シート4!A:F,6,FALSE),"")</f>
        <v/>
      </c>
      <c r="J110" s="137" t="str">
        <f t="shared" si="4"/>
        <v/>
      </c>
    </row>
    <row r="111" spans="1:10" s="18" customFormat="1" ht="21" customHeight="1">
      <c r="A111" s="218" t="str">
        <f>IF(COUNTIF($D$90:$D140,D111)&gt;=2,"重複","")</f>
        <v/>
      </c>
      <c r="B111" s="11" t="str">
        <f>IF($D111&lt;&gt;"",MAX($B$12:$B110)+1,"")</f>
        <v/>
      </c>
      <c r="C111" s="164" t="str">
        <f>IF($D111&lt;&gt;"",MAX($C$12:$C110)+1,"")</f>
        <v/>
      </c>
      <c r="D111" s="202"/>
      <c r="E111" s="139"/>
      <c r="F111" s="38" t="str">
        <f>IFERROR(VLOOKUP($D111,シート4!A:F,2,FALSE),"")</f>
        <v/>
      </c>
      <c r="G111" s="38" t="str">
        <f>IFERROR(VLOOKUP($D111,シート4!A:F,3,FALSE),"")</f>
        <v/>
      </c>
      <c r="H111" s="189" t="str">
        <f>IFERROR(VLOOKUP($D111,シート4!A:F,5,FALSE),"")</f>
        <v/>
      </c>
      <c r="I111" s="190" t="str">
        <f>IFERROR(VLOOKUP($D111,シート4!A:F,6,FALSE),"")</f>
        <v/>
      </c>
      <c r="J111" s="137" t="str">
        <f t="shared" si="4"/>
        <v/>
      </c>
    </row>
    <row r="112" spans="1:10" s="18" customFormat="1" ht="21" customHeight="1">
      <c r="A112" s="218" t="str">
        <f>IF(COUNTIF($D$90:$D141,D112)&gt;=2,"重複","")</f>
        <v/>
      </c>
      <c r="B112" s="11" t="str">
        <f>IF($D112&lt;&gt;"",MAX($B$12:$B111)+1,"")</f>
        <v/>
      </c>
      <c r="C112" s="164" t="str">
        <f>IF($D112&lt;&gt;"",MAX($C$12:$C111)+1,"")</f>
        <v/>
      </c>
      <c r="D112" s="202"/>
      <c r="E112" s="139"/>
      <c r="F112" s="38" t="str">
        <f>IFERROR(VLOOKUP($D112,シート4!A:F,2,FALSE),"")</f>
        <v/>
      </c>
      <c r="G112" s="38" t="str">
        <f>IFERROR(VLOOKUP($D112,シート4!A:F,3,FALSE),"")</f>
        <v/>
      </c>
      <c r="H112" s="189" t="str">
        <f>IFERROR(VLOOKUP($D112,シート4!A:F,5,FALSE),"")</f>
        <v/>
      </c>
      <c r="I112" s="190" t="str">
        <f>IFERROR(VLOOKUP($D112,シート4!A:F,6,FALSE),"")</f>
        <v/>
      </c>
      <c r="J112" s="137" t="str">
        <f t="shared" si="4"/>
        <v/>
      </c>
    </row>
    <row r="113" spans="1:13" s="18" customFormat="1" ht="21" customHeight="1">
      <c r="A113" s="218" t="str">
        <f>IF(COUNTIF($D$90:$D142,D113)&gt;=2,"重複","")</f>
        <v/>
      </c>
      <c r="B113" s="11" t="str">
        <f>IF($D113&lt;&gt;"",MAX($B$12:$B112)+1,"")</f>
        <v/>
      </c>
      <c r="C113" s="164" t="str">
        <f>IF($D113&lt;&gt;"",MAX($C$12:$C112)+1,"")</f>
        <v/>
      </c>
      <c r="D113" s="202"/>
      <c r="E113" s="139"/>
      <c r="F113" s="38" t="str">
        <f>IFERROR(VLOOKUP($D113,シート4!A:F,2,FALSE),"")</f>
        <v/>
      </c>
      <c r="G113" s="38" t="str">
        <f>IFERROR(VLOOKUP($D113,シート4!A:F,3,FALSE),"")</f>
        <v/>
      </c>
      <c r="H113" s="189" t="str">
        <f>IFERROR(VLOOKUP($D113,シート4!A:F,5,FALSE),"")</f>
        <v/>
      </c>
      <c r="I113" s="190" t="str">
        <f>IFERROR(VLOOKUP($D113,シート4!A:F,6,FALSE),"")</f>
        <v/>
      </c>
      <c r="J113" s="137" t="str">
        <f t="shared" si="4"/>
        <v/>
      </c>
    </row>
    <row r="114" spans="1:13" s="18" customFormat="1" ht="21" customHeight="1">
      <c r="A114" s="218" t="str">
        <f>IF(COUNTIF($D$90:$D143,D114)&gt;=2,"重複","")</f>
        <v/>
      </c>
      <c r="B114" s="11" t="str">
        <f>IF($D114&lt;&gt;"",MAX($B$12:$B113)+1,"")</f>
        <v/>
      </c>
      <c r="C114" s="164" t="str">
        <f>IF($D114&lt;&gt;"",MAX($C$12:$C113)+1,"")</f>
        <v/>
      </c>
      <c r="D114" s="202"/>
      <c r="E114" s="139"/>
      <c r="F114" s="38" t="str">
        <f>IFERROR(VLOOKUP($D114,シート4!A:F,2,FALSE),"")</f>
        <v/>
      </c>
      <c r="G114" s="38" t="str">
        <f>IFERROR(VLOOKUP($D114,シート4!A:F,3,FALSE),"")</f>
        <v/>
      </c>
      <c r="H114" s="189" t="str">
        <f>IFERROR(VLOOKUP($D114,シート4!A:F,5,FALSE),"")</f>
        <v/>
      </c>
      <c r="I114" s="190" t="str">
        <f>IFERROR(VLOOKUP($D114,シート4!A:F,6,FALSE),"")</f>
        <v/>
      </c>
      <c r="J114" s="137" t="str">
        <f t="shared" ref="J114:J116" si="7">IFERROR(IF(K114&gt;L114,"超過",""),"")</f>
        <v/>
      </c>
    </row>
    <row r="115" spans="1:13" s="18" customFormat="1" ht="21" customHeight="1">
      <c r="A115" s="218" t="str">
        <f>IF(COUNTIF($D$90:$D144,D115)&gt;=2,"重複","")</f>
        <v/>
      </c>
      <c r="B115" s="11" t="str">
        <f>IF($D115&lt;&gt;"",MAX($B$12:$B114)+1,"")</f>
        <v/>
      </c>
      <c r="C115" s="164" t="str">
        <f>IF($D115&lt;&gt;"",MAX($C$12:$C114)+1,"")</f>
        <v/>
      </c>
      <c r="D115" s="202"/>
      <c r="E115" s="139"/>
      <c r="F115" s="38" t="str">
        <f>IFERROR(VLOOKUP($D115,シート4!A:F,2,FALSE),"")</f>
        <v/>
      </c>
      <c r="G115" s="38" t="str">
        <f>IFERROR(VLOOKUP($D115,シート4!A:F,3,FALSE),"")</f>
        <v/>
      </c>
      <c r="H115" s="189" t="str">
        <f>IFERROR(VLOOKUP($D115,シート4!A:F,5,FALSE),"")</f>
        <v/>
      </c>
      <c r="I115" s="190" t="str">
        <f>IFERROR(VLOOKUP($D115,シート4!A:F,6,FALSE),"")</f>
        <v/>
      </c>
      <c r="J115" s="137" t="str">
        <f t="shared" si="7"/>
        <v/>
      </c>
    </row>
    <row r="116" spans="1:13" s="18" customFormat="1" ht="21" customHeight="1">
      <c r="A116" s="218" t="str">
        <f>IF(COUNTIF($D$90:$D145,D116)&gt;=2,"重複","")</f>
        <v/>
      </c>
      <c r="B116" s="11" t="str">
        <f>IF($D116&lt;&gt;"",MAX($B$12:$B115)+1,"")</f>
        <v/>
      </c>
      <c r="C116" s="164" t="str">
        <f>IF($D116&lt;&gt;"",MAX($C$12:$C115)+1,"")</f>
        <v/>
      </c>
      <c r="D116" s="202"/>
      <c r="E116" s="139"/>
      <c r="F116" s="38" t="str">
        <f>IFERROR(VLOOKUP($D116,シート4!A:F,2,FALSE),"")</f>
        <v/>
      </c>
      <c r="G116" s="38" t="str">
        <f>IFERROR(VLOOKUP($D116,シート4!A:F,3,FALSE),"")</f>
        <v/>
      </c>
      <c r="H116" s="189" t="str">
        <f>IFERROR(VLOOKUP($D116,シート4!A:F,5,FALSE),"")</f>
        <v/>
      </c>
      <c r="I116" s="190" t="str">
        <f>IFERROR(VLOOKUP($D116,シート4!A:F,6,FALSE),"")</f>
        <v/>
      </c>
      <c r="J116" s="137" t="str">
        <f t="shared" si="7"/>
        <v/>
      </c>
    </row>
    <row r="117" spans="1:13" s="18" customFormat="1" ht="21" customHeight="1">
      <c r="A117" s="218" t="str">
        <f>IF(COUNTIF($D$90:$D146,D117)&gt;=2,"重複","")</f>
        <v/>
      </c>
      <c r="B117" s="11" t="str">
        <f>IF($D117&lt;&gt;"",MAX($B$12:$B116)+1,"")</f>
        <v/>
      </c>
      <c r="C117" s="164" t="str">
        <f>IF($D117&lt;&gt;"",MAX($C$12:$C116)+1,"")</f>
        <v/>
      </c>
      <c r="D117" s="202"/>
      <c r="E117" s="139"/>
      <c r="F117" s="38" t="str">
        <f>IFERROR(VLOOKUP($D117,シート4!A:F,2,FALSE),"")</f>
        <v/>
      </c>
      <c r="G117" s="38" t="str">
        <f>IFERROR(VLOOKUP($D117,シート4!A:F,3,FALSE),"")</f>
        <v/>
      </c>
      <c r="H117" s="189" t="str">
        <f>IFERROR(VLOOKUP($D117,シート4!A:F,5,FALSE),"")</f>
        <v/>
      </c>
      <c r="I117" s="190" t="str">
        <f>IFERROR(VLOOKUP($D117,シート4!A:F,6,FALSE),"")</f>
        <v/>
      </c>
      <c r="J117" s="137" t="str">
        <f t="shared" ref="J117:J119" si="8">IFERROR(IF(K117&gt;L117,"超過",""),"")</f>
        <v/>
      </c>
    </row>
    <row r="118" spans="1:13" s="18" customFormat="1" ht="21" customHeight="1">
      <c r="A118" s="218" t="str">
        <f>IF(COUNTIF($D$90:$D147,D118)&gt;=2,"重複","")</f>
        <v/>
      </c>
      <c r="B118" s="11" t="str">
        <f>IF($D118&lt;&gt;"",MAX($B$12:$B117)+1,"")</f>
        <v/>
      </c>
      <c r="C118" s="164" t="str">
        <f>IF($D118&lt;&gt;"",MAX($C$12:$C117)+1,"")</f>
        <v/>
      </c>
      <c r="D118" s="202"/>
      <c r="E118" s="139"/>
      <c r="F118" s="38" t="str">
        <f>IFERROR(VLOOKUP($D118,シート4!A:F,2,FALSE),"")</f>
        <v/>
      </c>
      <c r="G118" s="38" t="str">
        <f>IFERROR(VLOOKUP($D118,シート4!A:F,3,FALSE),"")</f>
        <v/>
      </c>
      <c r="H118" s="189" t="str">
        <f>IFERROR(VLOOKUP($D118,シート4!A:F,5,FALSE),"")</f>
        <v/>
      </c>
      <c r="I118" s="190" t="str">
        <f>IFERROR(VLOOKUP($D118,シート4!A:F,6,FALSE),"")</f>
        <v/>
      </c>
      <c r="J118" s="137" t="str">
        <f t="shared" si="8"/>
        <v/>
      </c>
    </row>
    <row r="119" spans="1:13" s="18" customFormat="1" ht="21" customHeight="1">
      <c r="A119" s="218" t="str">
        <f>IF(COUNTIF($D$90:$D148,D119)&gt;=2,"重複","")</f>
        <v/>
      </c>
      <c r="B119" s="11" t="str">
        <f>IF($D119&lt;&gt;"",MAX($B$12:$B118)+1,"")</f>
        <v/>
      </c>
      <c r="C119" s="164" t="str">
        <f>IF($D119&lt;&gt;"",MAX($C$12:$C118)+1,"")</f>
        <v/>
      </c>
      <c r="D119" s="202"/>
      <c r="E119" s="139"/>
      <c r="F119" s="38" t="str">
        <f>IFERROR(VLOOKUP($D119,シート4!A:F,2,FALSE),"")</f>
        <v/>
      </c>
      <c r="G119" s="38" t="str">
        <f>IFERROR(VLOOKUP($D119,シート4!A:F,3,FALSE),"")</f>
        <v/>
      </c>
      <c r="H119" s="189" t="str">
        <f>IFERROR(VLOOKUP($D119,シート4!A:F,5,FALSE),"")</f>
        <v/>
      </c>
      <c r="I119" s="190" t="str">
        <f>IFERROR(VLOOKUP($D119,シート4!A:F,6,FALSE),"")</f>
        <v/>
      </c>
      <c r="J119" s="137" t="str">
        <f t="shared" si="8"/>
        <v/>
      </c>
    </row>
    <row r="120" spans="1:13" s="18" customFormat="1" ht="21" customHeight="1">
      <c r="A120" s="163"/>
      <c r="B120" s="11">
        <f>IF($D120&lt;&gt;"",MAX($B$12:$B119)+1,"")</f>
        <v>10</v>
      </c>
      <c r="C120" s="152"/>
      <c r="D120" s="19" t="s">
        <v>396</v>
      </c>
      <c r="E120" s="19"/>
      <c r="F120" s="19"/>
      <c r="G120" s="39"/>
      <c r="H120" s="104" t="str">
        <f>IF($I$120&gt;0,"小計","")</f>
        <v/>
      </c>
      <c r="I120" s="32">
        <f>SUM(I90:I119)</f>
        <v>0</v>
      </c>
      <c r="J120" s="33"/>
    </row>
    <row r="121" spans="1:13" s="18" customFormat="1" ht="21" customHeight="1">
      <c r="A121" s="163"/>
      <c r="B121" s="11">
        <f>IF($D121&lt;&gt;"",MAX($B$12:$B120)+1,"")</f>
        <v>11</v>
      </c>
      <c r="C121" s="152"/>
      <c r="D121" s="19" t="s">
        <v>395</v>
      </c>
      <c r="E121" s="19"/>
      <c r="F121" s="19"/>
      <c r="G121" s="39"/>
      <c r="H121" s="162"/>
      <c r="I121" s="163"/>
      <c r="J121" s="33"/>
    </row>
    <row r="122" spans="1:13" s="18" customFormat="1" ht="21" customHeight="1">
      <c r="A122" s="163"/>
      <c r="B122" s="11"/>
      <c r="C122" s="152"/>
      <c r="D122" s="19"/>
      <c r="E122" s="19"/>
      <c r="F122" s="19"/>
      <c r="G122" s="39"/>
      <c r="H122" s="162"/>
      <c r="I122" s="163"/>
      <c r="J122" s="33"/>
    </row>
    <row r="123" spans="1:13" s="18" customFormat="1" ht="21" customHeight="1">
      <c r="A123" s="19"/>
      <c r="B123" s="11"/>
      <c r="C123" s="152"/>
      <c r="D123" s="184" t="s">
        <v>401</v>
      </c>
      <c r="E123" s="19"/>
      <c r="F123" s="19"/>
      <c r="G123" s="39"/>
      <c r="H123" s="23"/>
      <c r="I123" s="19"/>
      <c r="J123" s="33"/>
    </row>
    <row r="124" spans="1:13" s="18" customFormat="1" ht="21" customHeight="1">
      <c r="A124" s="19"/>
      <c r="B124" s="11"/>
      <c r="C124" s="152"/>
      <c r="D124" s="17" t="s">
        <v>387</v>
      </c>
      <c r="E124" s="19"/>
      <c r="F124" s="19"/>
      <c r="G124" s="39"/>
      <c r="H124" s="23"/>
      <c r="I124" s="19"/>
      <c r="J124" s="33"/>
    </row>
    <row r="125" spans="1:13" s="18" customFormat="1" ht="21" customHeight="1">
      <c r="A125" s="216"/>
      <c r="B125" s="11"/>
      <c r="C125" s="152"/>
      <c r="D125" s="28" t="s">
        <v>383</v>
      </c>
      <c r="E125" s="34" t="s">
        <v>1796</v>
      </c>
      <c r="F125" s="28" t="s">
        <v>233</v>
      </c>
      <c r="G125" s="29" t="s">
        <v>245</v>
      </c>
      <c r="H125" s="30" t="s">
        <v>384</v>
      </c>
      <c r="I125" s="28" t="s">
        <v>4</v>
      </c>
      <c r="J125" s="33"/>
      <c r="K125" s="33"/>
    </row>
    <row r="126" spans="1:13" s="18" customFormat="1" ht="21" customHeight="1">
      <c r="A126" s="217"/>
      <c r="B126" s="11" t="str">
        <f>IF($D126&lt;&gt;"",MAX($B$12:$B125)+1,"")</f>
        <v/>
      </c>
      <c r="C126" s="164" t="str">
        <f>IF($D126&lt;&gt;"",MAX($C$12:$C125)+1,"")</f>
        <v/>
      </c>
      <c r="D126" s="195"/>
      <c r="E126" s="192"/>
      <c r="F126" s="41"/>
      <c r="G126" s="41"/>
      <c r="H126" s="193"/>
      <c r="I126" s="194"/>
      <c r="J126" s="137"/>
      <c r="M126" s="137"/>
    </row>
    <row r="127" spans="1:13" s="18" customFormat="1" ht="21" customHeight="1">
      <c r="A127" s="217"/>
      <c r="B127" s="11" t="str">
        <f>IF($D127&lt;&gt;"",MAX($B$12:$B126)+1,"")</f>
        <v/>
      </c>
      <c r="C127" s="164" t="str">
        <f>IF($D127&lt;&gt;"",MAX($C$12:$C126)+1,"")</f>
        <v/>
      </c>
      <c r="D127" s="195"/>
      <c r="E127" s="192"/>
      <c r="F127" s="41"/>
      <c r="G127" s="41"/>
      <c r="H127" s="193"/>
      <c r="I127" s="194"/>
      <c r="J127" s="137"/>
      <c r="M127" s="17"/>
    </row>
    <row r="128" spans="1:13" s="18" customFormat="1" ht="21" customHeight="1">
      <c r="A128" s="217"/>
      <c r="B128" s="11" t="str">
        <f>IF($D128&lt;&gt;"",MAX($B$12:$B127)+1,"")</f>
        <v/>
      </c>
      <c r="C128" s="164" t="str">
        <f>IF($D128&lt;&gt;"",MAX($C$12:$C127)+1,"")</f>
        <v/>
      </c>
      <c r="D128" s="195"/>
      <c r="E128" s="192"/>
      <c r="F128" s="41"/>
      <c r="G128" s="41"/>
      <c r="H128" s="193"/>
      <c r="I128" s="194"/>
      <c r="J128" s="137"/>
      <c r="M128" s="152"/>
    </row>
    <row r="129" spans="1:10" s="18" customFormat="1" ht="21" customHeight="1">
      <c r="A129" s="217"/>
      <c r="B129" s="11" t="str">
        <f>IF($D129&lt;&gt;"",MAX($B$12:$B128)+1,"")</f>
        <v/>
      </c>
      <c r="C129" s="164" t="str">
        <f>IF($D129&lt;&gt;"",MAX($C$12:$C128)+1,"")</f>
        <v/>
      </c>
      <c r="D129" s="195"/>
      <c r="E129" s="192"/>
      <c r="F129" s="41"/>
      <c r="G129" s="41"/>
      <c r="H129" s="193"/>
      <c r="I129" s="194"/>
      <c r="J129" s="137"/>
    </row>
    <row r="130" spans="1:10" s="18" customFormat="1" ht="21" customHeight="1">
      <c r="A130" s="217"/>
      <c r="B130" s="11" t="str">
        <f>IF($D130&lt;&gt;"",MAX($B$12:$B129)+1,"")</f>
        <v/>
      </c>
      <c r="C130" s="164" t="str">
        <f>IF($D130&lt;&gt;"",MAX($C$12:$C129)+1,"")</f>
        <v/>
      </c>
      <c r="D130" s="195"/>
      <c r="E130" s="192"/>
      <c r="F130" s="41"/>
      <c r="G130" s="41"/>
      <c r="H130" s="193"/>
      <c r="I130" s="194"/>
      <c r="J130" s="137"/>
    </row>
    <row r="131" spans="1:10" s="18" customFormat="1" ht="21" customHeight="1">
      <c r="A131" s="217"/>
      <c r="B131" s="11" t="str">
        <f>IF($D131&lt;&gt;"",MAX($B$12:$B130)+1,"")</f>
        <v/>
      </c>
      <c r="C131" s="164" t="str">
        <f>IF($D131&lt;&gt;"",MAX($C$12:$C130)+1,"")</f>
        <v/>
      </c>
      <c r="D131" s="195"/>
      <c r="E131" s="192"/>
      <c r="F131" s="41"/>
      <c r="G131" s="41"/>
      <c r="H131" s="193"/>
      <c r="I131" s="194"/>
      <c r="J131" s="137"/>
    </row>
    <row r="132" spans="1:10" s="18" customFormat="1" ht="21" customHeight="1">
      <c r="A132" s="217"/>
      <c r="B132" s="11" t="str">
        <f>IF($D132&lt;&gt;"",MAX($B$12:$B131)+1,"")</f>
        <v/>
      </c>
      <c r="C132" s="164" t="str">
        <f>IF($D132&lt;&gt;"",MAX($C$12:$C131)+1,"")</f>
        <v/>
      </c>
      <c r="D132" s="195"/>
      <c r="E132" s="192"/>
      <c r="F132" s="41"/>
      <c r="G132" s="41"/>
      <c r="H132" s="193"/>
      <c r="I132" s="194"/>
      <c r="J132" s="137"/>
    </row>
    <row r="133" spans="1:10" s="18" customFormat="1" ht="21" customHeight="1">
      <c r="A133" s="217"/>
      <c r="B133" s="11" t="str">
        <f>IF($D133&lt;&gt;"",MAX($B$12:$B132)+1,"")</f>
        <v/>
      </c>
      <c r="C133" s="164" t="str">
        <f>IF($D133&lt;&gt;"",MAX($C$12:$C132)+1,"")</f>
        <v/>
      </c>
      <c r="D133" s="195"/>
      <c r="E133" s="192"/>
      <c r="F133" s="41"/>
      <c r="G133" s="41"/>
      <c r="H133" s="193"/>
      <c r="I133" s="194"/>
      <c r="J133" s="137"/>
    </row>
    <row r="134" spans="1:10" s="18" customFormat="1" ht="21" customHeight="1">
      <c r="A134" s="217"/>
      <c r="B134" s="11" t="str">
        <f>IF($D134&lt;&gt;"",MAX($B$12:$B133)+1,"")</f>
        <v/>
      </c>
      <c r="C134" s="164" t="str">
        <f>IF($D134&lt;&gt;"",MAX($C$12:$C133)+1,"")</f>
        <v/>
      </c>
      <c r="D134" s="195"/>
      <c r="E134" s="192"/>
      <c r="F134" s="41"/>
      <c r="G134" s="41"/>
      <c r="H134" s="193"/>
      <c r="I134" s="194"/>
      <c r="J134" s="137"/>
    </row>
    <row r="135" spans="1:10" s="18" customFormat="1" ht="21" customHeight="1">
      <c r="A135" s="217"/>
      <c r="B135" s="11" t="str">
        <f>IF($D135&lt;&gt;"",MAX($B$12:$B134)+1,"")</f>
        <v/>
      </c>
      <c r="C135" s="164" t="str">
        <f>IF($D135&lt;&gt;"",MAX($C$12:$C134)+1,"")</f>
        <v/>
      </c>
      <c r="D135" s="195"/>
      <c r="E135" s="192"/>
      <c r="F135" s="41"/>
      <c r="G135" s="41"/>
      <c r="H135" s="193"/>
      <c r="I135" s="194"/>
      <c r="J135" s="137"/>
    </row>
    <row r="136" spans="1:10" s="18" customFormat="1" ht="21" customHeight="1">
      <c r="A136" s="217"/>
      <c r="B136" s="11" t="str">
        <f>IF($D136&lt;&gt;"",MAX($B$12:$B135)+1,"")</f>
        <v/>
      </c>
      <c r="C136" s="164" t="str">
        <f>IF($D136&lt;&gt;"",MAX($C$12:$C135)+1,"")</f>
        <v/>
      </c>
      <c r="D136" s="195"/>
      <c r="E136" s="192"/>
      <c r="F136" s="41"/>
      <c r="G136" s="41"/>
      <c r="H136" s="193"/>
      <c r="I136" s="194"/>
      <c r="J136" s="137"/>
    </row>
    <row r="137" spans="1:10" s="18" customFormat="1" ht="21" customHeight="1">
      <c r="A137" s="217"/>
      <c r="B137" s="11" t="str">
        <f>IF($D137&lt;&gt;"",MAX($B$12:$B136)+1,"")</f>
        <v/>
      </c>
      <c r="C137" s="164" t="str">
        <f>IF($D137&lt;&gt;"",MAX($C$12:$C136)+1,"")</f>
        <v/>
      </c>
      <c r="D137" s="195"/>
      <c r="E137" s="192"/>
      <c r="F137" s="41"/>
      <c r="G137" s="41"/>
      <c r="H137" s="193"/>
      <c r="I137" s="194"/>
      <c r="J137" s="137"/>
    </row>
    <row r="138" spans="1:10" s="18" customFormat="1" ht="21" customHeight="1">
      <c r="A138" s="217"/>
      <c r="B138" s="11" t="str">
        <f>IF($D138&lt;&gt;"",MAX($B$12:$B137)+1,"")</f>
        <v/>
      </c>
      <c r="C138" s="164" t="str">
        <f>IF($D138&lt;&gt;"",MAX($C$12:$C137)+1,"")</f>
        <v/>
      </c>
      <c r="D138" s="195"/>
      <c r="E138" s="192"/>
      <c r="F138" s="41"/>
      <c r="G138" s="41"/>
      <c r="H138" s="193"/>
      <c r="I138" s="194"/>
      <c r="J138" s="137"/>
    </row>
    <row r="139" spans="1:10" s="18" customFormat="1" ht="21" customHeight="1">
      <c r="A139" s="217"/>
      <c r="B139" s="11" t="str">
        <f>IF($D139&lt;&gt;"",MAX($B$12:$B138)+1,"")</f>
        <v/>
      </c>
      <c r="C139" s="164" t="str">
        <f>IF($D139&lt;&gt;"",MAX($C$12:$C138)+1,"")</f>
        <v/>
      </c>
      <c r="D139" s="195"/>
      <c r="E139" s="192"/>
      <c r="F139" s="41"/>
      <c r="G139" s="41"/>
      <c r="H139" s="193"/>
      <c r="I139" s="194"/>
      <c r="J139" s="137"/>
    </row>
    <row r="140" spans="1:10" s="18" customFormat="1" ht="21" customHeight="1">
      <c r="A140" s="217"/>
      <c r="B140" s="11" t="str">
        <f>IF($D140&lt;&gt;"",MAX($B$12:$B139)+1,"")</f>
        <v/>
      </c>
      <c r="C140" s="164" t="str">
        <f>IF($D140&lt;&gt;"",MAX($C$12:$C139)+1,"")</f>
        <v/>
      </c>
      <c r="D140" s="195"/>
      <c r="E140" s="192"/>
      <c r="F140" s="41"/>
      <c r="G140" s="41"/>
      <c r="H140" s="193"/>
      <c r="I140" s="194"/>
      <c r="J140" s="137"/>
    </row>
    <row r="141" spans="1:10" s="18" customFormat="1" ht="21" customHeight="1">
      <c r="A141" s="217"/>
      <c r="B141" s="11" t="str">
        <f>IF($D141&lt;&gt;"",MAX($B$12:$B140)+1,"")</f>
        <v/>
      </c>
      <c r="C141" s="164" t="str">
        <f>IF($D141&lt;&gt;"",MAX($C$12:$C140)+1,"")</f>
        <v/>
      </c>
      <c r="D141" s="195"/>
      <c r="E141" s="192"/>
      <c r="F141" s="41"/>
      <c r="G141" s="41"/>
      <c r="H141" s="193"/>
      <c r="I141" s="194"/>
      <c r="J141" s="137"/>
    </row>
    <row r="142" spans="1:10" s="18" customFormat="1" ht="21" customHeight="1">
      <c r="A142" s="217"/>
      <c r="B142" s="11" t="str">
        <f>IF($D142&lt;&gt;"",MAX($B$12:$B141)+1,"")</f>
        <v/>
      </c>
      <c r="C142" s="164" t="str">
        <f>IF($D142&lt;&gt;"",MAX($C$12:$C141)+1,"")</f>
        <v/>
      </c>
      <c r="D142" s="195"/>
      <c r="E142" s="192"/>
      <c r="F142" s="41"/>
      <c r="G142" s="41"/>
      <c r="H142" s="193"/>
      <c r="I142" s="194"/>
      <c r="J142" s="137"/>
    </row>
    <row r="143" spans="1:10" s="18" customFormat="1" ht="21" customHeight="1">
      <c r="A143" s="217"/>
      <c r="B143" s="11" t="str">
        <f>IF($D143&lt;&gt;"",MAX($B$12:$B142)+1,"")</f>
        <v/>
      </c>
      <c r="C143" s="164" t="str">
        <f>IF($D143&lt;&gt;"",MAX($C$12:$C142)+1,"")</f>
        <v/>
      </c>
      <c r="D143" s="195"/>
      <c r="E143" s="192"/>
      <c r="F143" s="41"/>
      <c r="G143" s="41"/>
      <c r="H143" s="193"/>
      <c r="I143" s="194"/>
      <c r="J143" s="137"/>
    </row>
    <row r="144" spans="1:10" s="18" customFormat="1" ht="21" customHeight="1">
      <c r="A144" s="217"/>
      <c r="B144" s="11" t="str">
        <f>IF($D144&lt;&gt;"",MAX($B$12:$B143)+1,"")</f>
        <v/>
      </c>
      <c r="C144" s="164" t="str">
        <f>IF($D144&lt;&gt;"",MAX($C$12:$C143)+1,"")</f>
        <v/>
      </c>
      <c r="D144" s="195"/>
      <c r="E144" s="192"/>
      <c r="F144" s="41"/>
      <c r="G144" s="41"/>
      <c r="H144" s="193"/>
      <c r="I144" s="194"/>
      <c r="J144" s="137"/>
    </row>
    <row r="145" spans="1:10" s="18" customFormat="1" ht="21" customHeight="1">
      <c r="A145" s="217"/>
      <c r="B145" s="11" t="str">
        <f>IF($D145&lt;&gt;"",MAX($B$12:$B144)+1,"")</f>
        <v/>
      </c>
      <c r="C145" s="164" t="str">
        <f>IF($D145&lt;&gt;"",MAX($C$12:$C144)+1,"")</f>
        <v/>
      </c>
      <c r="D145" s="195"/>
      <c r="E145" s="192"/>
      <c r="F145" s="41"/>
      <c r="G145" s="41"/>
      <c r="H145" s="193"/>
      <c r="I145" s="194"/>
      <c r="J145" s="33"/>
    </row>
    <row r="146" spans="1:10" s="18" customFormat="1" ht="21" customHeight="1">
      <c r="A146" s="163"/>
      <c r="B146" s="11">
        <f>IF($D146&lt;&gt;"",MAX($B$12:$B145)+1,"")</f>
        <v>12</v>
      </c>
      <c r="C146" s="152"/>
      <c r="D146" s="19" t="s">
        <v>396</v>
      </c>
      <c r="E146" s="19"/>
      <c r="F146" s="19"/>
      <c r="G146" s="20"/>
      <c r="H146" s="104" t="str">
        <f>IF($I$146&gt;0,"小計","")</f>
        <v/>
      </c>
      <c r="I146" s="32">
        <f>SUM(I126:I145)</f>
        <v>0</v>
      </c>
      <c r="J146" s="33"/>
    </row>
    <row r="147" spans="1:10" s="18" customFormat="1" ht="21" customHeight="1">
      <c r="A147" s="19"/>
      <c r="B147" s="11">
        <f>IF($D147&lt;&gt;"",MAX($B$12:$B146)+1,"")</f>
        <v>13</v>
      </c>
      <c r="C147" s="152"/>
      <c r="D147" s="19" t="s">
        <v>396</v>
      </c>
      <c r="E147" s="19"/>
      <c r="F147" s="19"/>
      <c r="G147" s="20"/>
      <c r="H147" s="23"/>
      <c r="I147" s="19"/>
      <c r="J147" s="33"/>
    </row>
    <row r="148" spans="1:10" s="18" customFormat="1" ht="21" customHeight="1">
      <c r="A148" s="19"/>
      <c r="B148" s="11">
        <f>IF($I148&lt;&gt;"",MAX($B$12:$B147)+1,"")</f>
        <v>14</v>
      </c>
      <c r="C148" s="164"/>
      <c r="D148" s="19" t="s">
        <v>396</v>
      </c>
      <c r="E148" s="19"/>
      <c r="F148" s="19"/>
      <c r="G148" s="20"/>
      <c r="H148" s="23"/>
      <c r="I148" s="19" t="s">
        <v>399</v>
      </c>
      <c r="J148" s="33"/>
    </row>
    <row r="149" spans="1:10" s="18" customFormat="1" ht="21" customHeight="1">
      <c r="A149" s="19"/>
      <c r="B149" s="11"/>
      <c r="C149" s="152"/>
      <c r="D149" s="19"/>
      <c r="E149" s="19"/>
      <c r="F149" s="19"/>
      <c r="H149" s="20"/>
      <c r="I149" s="19"/>
      <c r="J149" s="33"/>
    </row>
    <row r="150" spans="1:10" s="18" customFormat="1" ht="18" customHeight="1">
      <c r="A150" s="19"/>
      <c r="B150" s="11"/>
      <c r="D150" s="19"/>
      <c r="E150" s="19"/>
      <c r="F150" s="19"/>
      <c r="G150" s="20"/>
      <c r="H150" s="23"/>
      <c r="I150" s="19"/>
      <c r="J150" s="33"/>
    </row>
    <row r="151" spans="1:10" s="18" customFormat="1" ht="18" customHeight="1">
      <c r="A151" s="19"/>
      <c r="B151" s="11"/>
      <c r="D151" s="19"/>
      <c r="E151" s="19"/>
      <c r="F151" s="19"/>
      <c r="G151" s="20"/>
      <c r="H151" s="23"/>
      <c r="I151" s="19"/>
      <c r="J151" s="33"/>
    </row>
    <row r="152" spans="1:10" s="18" customFormat="1" ht="18" customHeight="1">
      <c r="A152" s="19"/>
      <c r="B152" s="11"/>
      <c r="D152" s="19"/>
      <c r="E152" s="19"/>
      <c r="F152" s="19"/>
      <c r="G152" s="20"/>
      <c r="H152" s="23"/>
      <c r="I152" s="19"/>
      <c r="J152" s="33"/>
    </row>
    <row r="153" spans="1:10" s="18" customFormat="1" ht="18" customHeight="1">
      <c r="A153" s="19"/>
      <c r="B153" s="11"/>
      <c r="D153" s="19"/>
      <c r="E153" s="19"/>
      <c r="F153" s="19"/>
      <c r="G153" s="20"/>
      <c r="H153" s="23"/>
      <c r="I153" s="19"/>
      <c r="J153" s="33"/>
    </row>
    <row r="154" spans="1:10" s="18" customFormat="1" ht="18" customHeight="1">
      <c r="A154" s="19"/>
      <c r="B154" s="11"/>
      <c r="D154" s="19"/>
      <c r="E154" s="19"/>
      <c r="F154" s="19"/>
      <c r="G154" s="20"/>
      <c r="H154" s="23"/>
      <c r="I154" s="19"/>
      <c r="J154" s="33"/>
    </row>
    <row r="155" spans="1:10" s="18" customFormat="1" ht="18" customHeight="1">
      <c r="A155" s="19"/>
      <c r="B155" s="11"/>
      <c r="D155" s="19"/>
      <c r="E155" s="19"/>
      <c r="F155" s="19"/>
      <c r="G155" s="20"/>
      <c r="H155" s="23"/>
      <c r="I155" s="19"/>
      <c r="J155" s="33"/>
    </row>
    <row r="156" spans="1:10" s="18" customFormat="1" ht="18" customHeight="1">
      <c r="A156" s="19"/>
      <c r="B156" s="11"/>
      <c r="D156" s="19"/>
      <c r="E156" s="19"/>
      <c r="F156" s="19"/>
      <c r="G156" s="20"/>
      <c r="H156" s="23"/>
      <c r="I156" s="19"/>
      <c r="J156" s="33"/>
    </row>
    <row r="157" spans="1:10" s="18" customFormat="1" ht="18" customHeight="1">
      <c r="A157" s="19"/>
      <c r="B157" s="11"/>
      <c r="D157" s="19"/>
      <c r="E157" s="19"/>
      <c r="F157" s="19"/>
      <c r="G157" s="20"/>
      <c r="H157" s="23"/>
      <c r="I157" s="19"/>
      <c r="J157" s="33"/>
    </row>
    <row r="158" spans="1:10" s="18" customFormat="1" ht="18" customHeight="1">
      <c r="A158" s="19"/>
      <c r="B158" s="11"/>
      <c r="D158" s="19"/>
      <c r="E158" s="19"/>
      <c r="F158" s="19"/>
      <c r="G158" s="20"/>
      <c r="H158" s="23"/>
      <c r="I158" s="19"/>
      <c r="J158" s="33"/>
    </row>
  </sheetData>
  <sheetProtection algorithmName="SHA-512" hashValue="AScqOc+x2tjWwIFS5Pk0Xfr8o7iHEXqjIaDGt4agrze77zLM0XbmbjPuhjq6BUkq2fh3BSCVghMjxA3ytgLTGg==" saltValue="uz/yI4HBz1oxLrjSntwOQg==" spinCount="100000" sheet="1" objects="1" scenarios="1"/>
  <mergeCells count="7">
    <mergeCell ref="D85:F85"/>
    <mergeCell ref="D45:F45"/>
    <mergeCell ref="D64:G64"/>
    <mergeCell ref="D3:E3"/>
    <mergeCell ref="D4:E4"/>
    <mergeCell ref="D7:F7"/>
    <mergeCell ref="D26:F26"/>
  </mergeCells>
  <phoneticPr fontId="2"/>
  <conditionalFormatting sqref="D11">
    <cfRule type="duplicateValues" dxfId="151" priority="186"/>
    <cfRule type="duplicateValues" dxfId="150" priority="199"/>
  </conditionalFormatting>
  <conditionalFormatting sqref="D12 D14">
    <cfRule type="duplicateValues" dxfId="149" priority="24"/>
    <cfRule type="duplicateValues" dxfId="148" priority="25"/>
    <cfRule type="duplicateValues" dxfId="147" priority="26"/>
  </conditionalFormatting>
  <conditionalFormatting sqref="D12 D14:D17">
    <cfRule type="duplicateValues" dxfId="146" priority="20"/>
  </conditionalFormatting>
  <conditionalFormatting sqref="D13">
    <cfRule type="duplicateValues" dxfId="145" priority="16"/>
    <cfRule type="duplicateValues" dxfId="144" priority="17"/>
    <cfRule type="duplicateValues" dxfId="143" priority="18"/>
    <cfRule type="duplicateValues" dxfId="142" priority="19"/>
  </conditionalFormatting>
  <conditionalFormatting sqref="D15:D17">
    <cfRule type="duplicateValues" dxfId="141" priority="21"/>
    <cfRule type="duplicateValues" dxfId="140" priority="22"/>
    <cfRule type="duplicateValues" dxfId="139" priority="23"/>
  </conditionalFormatting>
  <conditionalFormatting sqref="D31">
    <cfRule type="duplicateValues" dxfId="138" priority="11"/>
    <cfRule type="duplicateValues" dxfId="137" priority="12"/>
    <cfRule type="duplicateValues" dxfId="136" priority="13"/>
    <cfRule type="duplicateValues" dxfId="135" priority="14"/>
    <cfRule type="duplicateValues" dxfId="134" priority="15"/>
  </conditionalFormatting>
  <conditionalFormatting sqref="D32:D33">
    <cfRule type="duplicateValues" dxfId="133" priority="6"/>
    <cfRule type="duplicateValues" dxfId="132" priority="7"/>
    <cfRule type="duplicateValues" dxfId="131" priority="8"/>
    <cfRule type="duplicateValues" dxfId="130" priority="9"/>
    <cfRule type="duplicateValues" dxfId="129" priority="10"/>
  </conditionalFormatting>
  <conditionalFormatting sqref="D34">
    <cfRule type="duplicateValues" dxfId="128" priority="1"/>
    <cfRule type="duplicateValues" dxfId="127" priority="2"/>
    <cfRule type="duplicateValues" dxfId="126" priority="3"/>
    <cfRule type="duplicateValues" dxfId="125" priority="4"/>
    <cfRule type="duplicateValues" dxfId="124" priority="5"/>
  </conditionalFormatting>
  <conditionalFormatting sqref="D35">
    <cfRule type="duplicateValues" dxfId="123" priority="61"/>
  </conditionalFormatting>
  <conditionalFormatting sqref="D35:D36">
    <cfRule type="duplicateValues" dxfId="122" priority="56"/>
    <cfRule type="duplicateValues" dxfId="121" priority="57"/>
    <cfRule type="duplicateValues" dxfId="120" priority="58"/>
    <cfRule type="duplicateValues" dxfId="119" priority="59"/>
  </conditionalFormatting>
  <conditionalFormatting sqref="D36">
    <cfRule type="duplicateValues" dxfId="118" priority="62"/>
  </conditionalFormatting>
  <conditionalFormatting sqref="D50:D54">
    <cfRule type="duplicateValues" dxfId="117" priority="51"/>
    <cfRule type="duplicateValues" dxfId="116" priority="52"/>
  </conditionalFormatting>
  <conditionalFormatting sqref="D55:D57">
    <cfRule type="duplicateValues" dxfId="115" priority="43"/>
    <cfRule type="duplicateValues" dxfId="114" priority="44"/>
  </conditionalFormatting>
  <conditionalFormatting sqref="I1:J1">
    <cfRule type="cellIs" dxfId="113" priority="710" operator="between">
      <formula>60</formula>
      <formula>120</formula>
    </cfRule>
  </conditionalFormatting>
  <dataValidations count="1">
    <dataValidation type="list" allowBlank="1" showInputMessage="1" showErrorMessage="1" prompt="選択してください" sqref="D126:D145" xr:uid="{13A53F89-24B4-4057-83D9-E906113E88D7}">
      <formula1>"1_JASPO主催,2_他団体学会,3_他団体講習会,4_Cancer e-learning,5_認定外部講習会"</formula1>
    </dataValidation>
  </dataValidations>
  <hyperlinks>
    <hyperlink ref="H27" location="単位登録シート!C125" display="(入力できない場合は、5の手入力欄に）" xr:uid="{70FD5F1B-60A1-4D99-9B53-1C5A977FA5EC}"/>
    <hyperlink ref="H46" location="単位登録シート!C125" display="(入力できない場合は、5の手入力欄に）" xr:uid="{9C181AC6-8D9D-46C4-9E93-433B8D988524}"/>
    <hyperlink ref="H8" location="単位登録シート!D125" display="(入力できない場合は、5の手入力欄に）" xr:uid="{66B8709A-8596-4987-B7E6-EA47D5D562D5}"/>
    <hyperlink ref="H65" location="単位登録シート!C125" display="(入力できない場合は、5の手入力欄に）" xr:uid="{775686B9-64B1-4D3F-96A6-106CB680A891}"/>
    <hyperlink ref="H86" location="単位登録シート!D125" display="(入力できない場合は、5の手入力欄に）" xr:uid="{969A9720-4C98-417B-A104-1108AB9E17D2}"/>
    <hyperlink ref="D7" location="シート1!A1" display="■1_JASPO主催講習会" xr:uid="{79E9552A-4944-44F3-B83C-397980A0CCE9}"/>
    <hyperlink ref="D26" location="シート2!A1" display="■2_他団体の学会（シート2）" xr:uid="{1FBAE193-4357-4108-A65A-1C839333668D}"/>
    <hyperlink ref="D45" location="'シート3-1'!A1" display="■3-1_他団体の講習会(シート3-1）" xr:uid="{D3E32D05-FFC6-4232-89F9-2E59227ABFEC}"/>
    <hyperlink ref="D64" location="'シート3-2'!A1" display="■3-2_日本癌治療学会 Cancer e-learning（シート3-2）※申請上限は30単位まで" xr:uid="{2773EDA2-C462-41B7-A73C-5D1A67199252}"/>
    <hyperlink ref="D85" location="シート4!A1" display="■4 認定外部講習会（シート4）" xr:uid="{C80E6B36-7C3A-4417-A753-2B666C4A7C46}"/>
  </hyperlinks>
  <pageMargins left="0.23622047244094491" right="0.23622047244094491" top="0.55118110236220474" bottom="0.55118110236220474" header="0.31496062992125984" footer="0.31496062992125984"/>
  <pageSetup paperSize="9" scale="65" fitToHeight="0" orientation="portrait" horizontalDpi="4294967293" r:id="rId1"/>
  <rowBreaks count="1" manualBreakCount="1">
    <brk id="12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8" tint="0.59999389629810485"/>
    <pageSetUpPr fitToPage="1"/>
  </sheetPr>
  <dimension ref="A1:T59"/>
  <sheetViews>
    <sheetView workbookViewId="0">
      <pane ySplit="2" topLeftCell="A3" activePane="bottomLeft" state="frozen"/>
      <selection pane="bottomLeft" activeCell="C46" sqref="C46"/>
    </sheetView>
  </sheetViews>
  <sheetFormatPr defaultColWidth="8.75" defaultRowHeight="21.6" customHeight="1"/>
  <cols>
    <col min="1" max="1" width="13.75" style="64" customWidth="1"/>
    <col min="2" max="2" width="18.25" style="60" customWidth="1"/>
    <col min="3" max="3" width="35.125" style="60" hidden="1" customWidth="1"/>
    <col min="4" max="4" width="56.5" style="60" customWidth="1"/>
    <col min="5" max="5" width="22.75" style="60" customWidth="1"/>
    <col min="6" max="6" width="19.125" style="147" customWidth="1"/>
    <col min="7" max="7" width="14.25" style="65" customWidth="1"/>
    <col min="8" max="8" width="4.25" style="4" hidden="1" customWidth="1"/>
    <col min="9" max="9" width="4.75" style="4" hidden="1" customWidth="1"/>
    <col min="10" max="10" width="36.625" style="60" hidden="1" customWidth="1"/>
    <col min="21" max="257" width="8.75" style="60"/>
    <col min="258" max="258" width="13.25" style="60" customWidth="1"/>
    <col min="259" max="259" width="11.625" style="60" customWidth="1"/>
    <col min="260" max="260" width="30.625" style="60" bestFit="1" customWidth="1"/>
    <col min="261" max="261" width="23.5" style="60" bestFit="1" customWidth="1"/>
    <col min="262" max="262" width="11.125" style="60" customWidth="1"/>
    <col min="263" max="513" width="8.75" style="60"/>
    <col min="514" max="514" width="13.25" style="60" customWidth="1"/>
    <col min="515" max="515" width="11.625" style="60" customWidth="1"/>
    <col min="516" max="516" width="30.625" style="60" bestFit="1" customWidth="1"/>
    <col min="517" max="517" width="23.5" style="60" bestFit="1" customWidth="1"/>
    <col min="518" max="518" width="11.125" style="60" customWidth="1"/>
    <col min="519" max="769" width="8.75" style="60"/>
    <col min="770" max="770" width="13.25" style="60" customWidth="1"/>
    <col min="771" max="771" width="11.625" style="60" customWidth="1"/>
    <col min="772" max="772" width="30.625" style="60" bestFit="1" customWidth="1"/>
    <col min="773" max="773" width="23.5" style="60" bestFit="1" customWidth="1"/>
    <col min="774" max="774" width="11.125" style="60" customWidth="1"/>
    <col min="775" max="1025" width="8.75" style="60"/>
    <col min="1026" max="1026" width="13.25" style="60" customWidth="1"/>
    <col min="1027" max="1027" width="11.625" style="60" customWidth="1"/>
    <col min="1028" max="1028" width="30.625" style="60" bestFit="1" customWidth="1"/>
    <col min="1029" max="1029" width="23.5" style="60" bestFit="1" customWidth="1"/>
    <col min="1030" max="1030" width="11.125" style="60" customWidth="1"/>
    <col min="1031" max="1281" width="8.75" style="60"/>
    <col min="1282" max="1282" width="13.25" style="60" customWidth="1"/>
    <col min="1283" max="1283" width="11.625" style="60" customWidth="1"/>
    <col min="1284" max="1284" width="30.625" style="60" bestFit="1" customWidth="1"/>
    <col min="1285" max="1285" width="23.5" style="60" bestFit="1" customWidth="1"/>
    <col min="1286" max="1286" width="11.125" style="60" customWidth="1"/>
    <col min="1287" max="1537" width="8.75" style="60"/>
    <col min="1538" max="1538" width="13.25" style="60" customWidth="1"/>
    <col min="1539" max="1539" width="11.625" style="60" customWidth="1"/>
    <col min="1540" max="1540" width="30.625" style="60" bestFit="1" customWidth="1"/>
    <col min="1541" max="1541" width="23.5" style="60" bestFit="1" customWidth="1"/>
    <col min="1542" max="1542" width="11.125" style="60" customWidth="1"/>
    <col min="1543" max="1793" width="8.75" style="60"/>
    <col min="1794" max="1794" width="13.25" style="60" customWidth="1"/>
    <col min="1795" max="1795" width="11.625" style="60" customWidth="1"/>
    <col min="1796" max="1796" width="30.625" style="60" bestFit="1" customWidth="1"/>
    <col min="1797" max="1797" width="23.5" style="60" bestFit="1" customWidth="1"/>
    <col min="1798" max="1798" width="11.125" style="60" customWidth="1"/>
    <col min="1799" max="2049" width="8.75" style="60"/>
    <col min="2050" max="2050" width="13.25" style="60" customWidth="1"/>
    <col min="2051" max="2051" width="11.625" style="60" customWidth="1"/>
    <col min="2052" max="2052" width="30.625" style="60" bestFit="1" customWidth="1"/>
    <col min="2053" max="2053" width="23.5" style="60" bestFit="1" customWidth="1"/>
    <col min="2054" max="2054" width="11.125" style="60" customWidth="1"/>
    <col min="2055" max="2305" width="8.75" style="60"/>
    <col min="2306" max="2306" width="13.25" style="60" customWidth="1"/>
    <col min="2307" max="2307" width="11.625" style="60" customWidth="1"/>
    <col min="2308" max="2308" width="30.625" style="60" bestFit="1" customWidth="1"/>
    <col min="2309" max="2309" width="23.5" style="60" bestFit="1" customWidth="1"/>
    <col min="2310" max="2310" width="11.125" style="60" customWidth="1"/>
    <col min="2311" max="2561" width="8.75" style="60"/>
    <col min="2562" max="2562" width="13.25" style="60" customWidth="1"/>
    <col min="2563" max="2563" width="11.625" style="60" customWidth="1"/>
    <col min="2564" max="2564" width="30.625" style="60" bestFit="1" customWidth="1"/>
    <col min="2565" max="2565" width="23.5" style="60" bestFit="1" customWidth="1"/>
    <col min="2566" max="2566" width="11.125" style="60" customWidth="1"/>
    <col min="2567" max="2817" width="8.75" style="60"/>
    <col min="2818" max="2818" width="13.25" style="60" customWidth="1"/>
    <col min="2819" max="2819" width="11.625" style="60" customWidth="1"/>
    <col min="2820" max="2820" width="30.625" style="60" bestFit="1" customWidth="1"/>
    <col min="2821" max="2821" width="23.5" style="60" bestFit="1" customWidth="1"/>
    <col min="2822" max="2822" width="11.125" style="60" customWidth="1"/>
    <col min="2823" max="3073" width="8.75" style="60"/>
    <col min="3074" max="3074" width="13.25" style="60" customWidth="1"/>
    <col min="3075" max="3075" width="11.625" style="60" customWidth="1"/>
    <col min="3076" max="3076" width="30.625" style="60" bestFit="1" customWidth="1"/>
    <col min="3077" max="3077" width="23.5" style="60" bestFit="1" customWidth="1"/>
    <col min="3078" max="3078" width="11.125" style="60" customWidth="1"/>
    <col min="3079" max="3329" width="8.75" style="60"/>
    <col min="3330" max="3330" width="13.25" style="60" customWidth="1"/>
    <col min="3331" max="3331" width="11.625" style="60" customWidth="1"/>
    <col min="3332" max="3332" width="30.625" style="60" bestFit="1" customWidth="1"/>
    <col min="3333" max="3333" width="23.5" style="60" bestFit="1" customWidth="1"/>
    <col min="3334" max="3334" width="11.125" style="60" customWidth="1"/>
    <col min="3335" max="3585" width="8.75" style="60"/>
    <col min="3586" max="3586" width="13.25" style="60" customWidth="1"/>
    <col min="3587" max="3587" width="11.625" style="60" customWidth="1"/>
    <col min="3588" max="3588" width="30.625" style="60" bestFit="1" customWidth="1"/>
    <col min="3589" max="3589" width="23.5" style="60" bestFit="1" customWidth="1"/>
    <col min="3590" max="3590" width="11.125" style="60" customWidth="1"/>
    <col min="3591" max="3841" width="8.75" style="60"/>
    <col min="3842" max="3842" width="13.25" style="60" customWidth="1"/>
    <col min="3843" max="3843" width="11.625" style="60" customWidth="1"/>
    <col min="3844" max="3844" width="30.625" style="60" bestFit="1" customWidth="1"/>
    <col min="3845" max="3845" width="23.5" style="60" bestFit="1" customWidth="1"/>
    <col min="3846" max="3846" width="11.125" style="60" customWidth="1"/>
    <col min="3847" max="4097" width="8.75" style="60"/>
    <col min="4098" max="4098" width="13.25" style="60" customWidth="1"/>
    <col min="4099" max="4099" width="11.625" style="60" customWidth="1"/>
    <col min="4100" max="4100" width="30.625" style="60" bestFit="1" customWidth="1"/>
    <col min="4101" max="4101" width="23.5" style="60" bestFit="1" customWidth="1"/>
    <col min="4102" max="4102" width="11.125" style="60" customWidth="1"/>
    <col min="4103" max="4353" width="8.75" style="60"/>
    <col min="4354" max="4354" width="13.25" style="60" customWidth="1"/>
    <col min="4355" max="4355" width="11.625" style="60" customWidth="1"/>
    <col min="4356" max="4356" width="30.625" style="60" bestFit="1" customWidth="1"/>
    <col min="4357" max="4357" width="23.5" style="60" bestFit="1" customWidth="1"/>
    <col min="4358" max="4358" width="11.125" style="60" customWidth="1"/>
    <col min="4359" max="4609" width="8.75" style="60"/>
    <col min="4610" max="4610" width="13.25" style="60" customWidth="1"/>
    <col min="4611" max="4611" width="11.625" style="60" customWidth="1"/>
    <col min="4612" max="4612" width="30.625" style="60" bestFit="1" customWidth="1"/>
    <col min="4613" max="4613" width="23.5" style="60" bestFit="1" customWidth="1"/>
    <col min="4614" max="4614" width="11.125" style="60" customWidth="1"/>
    <col min="4615" max="4865" width="8.75" style="60"/>
    <col min="4866" max="4866" width="13.25" style="60" customWidth="1"/>
    <col min="4867" max="4867" width="11.625" style="60" customWidth="1"/>
    <col min="4868" max="4868" width="30.625" style="60" bestFit="1" customWidth="1"/>
    <col min="4869" max="4869" width="23.5" style="60" bestFit="1" customWidth="1"/>
    <col min="4870" max="4870" width="11.125" style="60" customWidth="1"/>
    <col min="4871" max="5121" width="8.75" style="60"/>
    <col min="5122" max="5122" width="13.25" style="60" customWidth="1"/>
    <col min="5123" max="5123" width="11.625" style="60" customWidth="1"/>
    <col min="5124" max="5124" width="30.625" style="60" bestFit="1" customWidth="1"/>
    <col min="5125" max="5125" width="23.5" style="60" bestFit="1" customWidth="1"/>
    <col min="5126" max="5126" width="11.125" style="60" customWidth="1"/>
    <col min="5127" max="5377" width="8.75" style="60"/>
    <col min="5378" max="5378" width="13.25" style="60" customWidth="1"/>
    <col min="5379" max="5379" width="11.625" style="60" customWidth="1"/>
    <col min="5380" max="5380" width="30.625" style="60" bestFit="1" customWidth="1"/>
    <col min="5381" max="5381" width="23.5" style="60" bestFit="1" customWidth="1"/>
    <col min="5382" max="5382" width="11.125" style="60" customWidth="1"/>
    <col min="5383" max="5633" width="8.75" style="60"/>
    <col min="5634" max="5634" width="13.25" style="60" customWidth="1"/>
    <col min="5635" max="5635" width="11.625" style="60" customWidth="1"/>
    <col min="5636" max="5636" width="30.625" style="60" bestFit="1" customWidth="1"/>
    <col min="5637" max="5637" width="23.5" style="60" bestFit="1" customWidth="1"/>
    <col min="5638" max="5638" width="11.125" style="60" customWidth="1"/>
    <col min="5639" max="5889" width="8.75" style="60"/>
    <col min="5890" max="5890" width="13.25" style="60" customWidth="1"/>
    <col min="5891" max="5891" width="11.625" style="60" customWidth="1"/>
    <col min="5892" max="5892" width="30.625" style="60" bestFit="1" customWidth="1"/>
    <col min="5893" max="5893" width="23.5" style="60" bestFit="1" customWidth="1"/>
    <col min="5894" max="5894" width="11.125" style="60" customWidth="1"/>
    <col min="5895" max="6145" width="8.75" style="60"/>
    <col min="6146" max="6146" width="13.25" style="60" customWidth="1"/>
    <col min="6147" max="6147" width="11.625" style="60" customWidth="1"/>
    <col min="6148" max="6148" width="30.625" style="60" bestFit="1" customWidth="1"/>
    <col min="6149" max="6149" width="23.5" style="60" bestFit="1" customWidth="1"/>
    <col min="6150" max="6150" width="11.125" style="60" customWidth="1"/>
    <col min="6151" max="6401" width="8.75" style="60"/>
    <col min="6402" max="6402" width="13.25" style="60" customWidth="1"/>
    <col min="6403" max="6403" width="11.625" style="60" customWidth="1"/>
    <col min="6404" max="6404" width="30.625" style="60" bestFit="1" customWidth="1"/>
    <col min="6405" max="6405" width="23.5" style="60" bestFit="1" customWidth="1"/>
    <col min="6406" max="6406" width="11.125" style="60" customWidth="1"/>
    <col min="6407" max="6657" width="8.75" style="60"/>
    <col min="6658" max="6658" width="13.25" style="60" customWidth="1"/>
    <col min="6659" max="6659" width="11.625" style="60" customWidth="1"/>
    <col min="6660" max="6660" width="30.625" style="60" bestFit="1" customWidth="1"/>
    <col min="6661" max="6661" width="23.5" style="60" bestFit="1" customWidth="1"/>
    <col min="6662" max="6662" width="11.125" style="60" customWidth="1"/>
    <col min="6663" max="6913" width="8.75" style="60"/>
    <col min="6914" max="6914" width="13.25" style="60" customWidth="1"/>
    <col min="6915" max="6915" width="11.625" style="60" customWidth="1"/>
    <col min="6916" max="6916" width="30.625" style="60" bestFit="1" customWidth="1"/>
    <col min="6917" max="6917" width="23.5" style="60" bestFit="1" customWidth="1"/>
    <col min="6918" max="6918" width="11.125" style="60" customWidth="1"/>
    <col min="6919" max="7169" width="8.75" style="60"/>
    <col min="7170" max="7170" width="13.25" style="60" customWidth="1"/>
    <col min="7171" max="7171" width="11.625" style="60" customWidth="1"/>
    <col min="7172" max="7172" width="30.625" style="60" bestFit="1" customWidth="1"/>
    <col min="7173" max="7173" width="23.5" style="60" bestFit="1" customWidth="1"/>
    <col min="7174" max="7174" width="11.125" style="60" customWidth="1"/>
    <col min="7175" max="7425" width="8.75" style="60"/>
    <col min="7426" max="7426" width="13.25" style="60" customWidth="1"/>
    <col min="7427" max="7427" width="11.625" style="60" customWidth="1"/>
    <col min="7428" max="7428" width="30.625" style="60" bestFit="1" customWidth="1"/>
    <col min="7429" max="7429" width="23.5" style="60" bestFit="1" customWidth="1"/>
    <col min="7430" max="7430" width="11.125" style="60" customWidth="1"/>
    <col min="7431" max="7681" width="8.75" style="60"/>
    <col min="7682" max="7682" width="13.25" style="60" customWidth="1"/>
    <col min="7683" max="7683" width="11.625" style="60" customWidth="1"/>
    <col min="7684" max="7684" width="30.625" style="60" bestFit="1" customWidth="1"/>
    <col min="7685" max="7685" width="23.5" style="60" bestFit="1" customWidth="1"/>
    <col min="7686" max="7686" width="11.125" style="60" customWidth="1"/>
    <col min="7687" max="7937" width="8.75" style="60"/>
    <col min="7938" max="7938" width="13.25" style="60" customWidth="1"/>
    <col min="7939" max="7939" width="11.625" style="60" customWidth="1"/>
    <col min="7940" max="7940" width="30.625" style="60" bestFit="1" customWidth="1"/>
    <col min="7941" max="7941" width="23.5" style="60" bestFit="1" customWidth="1"/>
    <col min="7942" max="7942" width="11.125" style="60" customWidth="1"/>
    <col min="7943" max="8193" width="8.75" style="60"/>
    <col min="8194" max="8194" width="13.25" style="60" customWidth="1"/>
    <col min="8195" max="8195" width="11.625" style="60" customWidth="1"/>
    <col min="8196" max="8196" width="30.625" style="60" bestFit="1" customWidth="1"/>
    <col min="8197" max="8197" width="23.5" style="60" bestFit="1" customWidth="1"/>
    <col min="8198" max="8198" width="11.125" style="60" customWidth="1"/>
    <col min="8199" max="8449" width="8.75" style="60"/>
    <col min="8450" max="8450" width="13.25" style="60" customWidth="1"/>
    <col min="8451" max="8451" width="11.625" style="60" customWidth="1"/>
    <col min="8452" max="8452" width="30.625" style="60" bestFit="1" customWidth="1"/>
    <col min="8453" max="8453" width="23.5" style="60" bestFit="1" customWidth="1"/>
    <col min="8454" max="8454" width="11.125" style="60" customWidth="1"/>
    <col min="8455" max="8705" width="8.75" style="60"/>
    <col min="8706" max="8706" width="13.25" style="60" customWidth="1"/>
    <col min="8707" max="8707" width="11.625" style="60" customWidth="1"/>
    <col min="8708" max="8708" width="30.625" style="60" bestFit="1" customWidth="1"/>
    <col min="8709" max="8709" width="23.5" style="60" bestFit="1" customWidth="1"/>
    <col min="8710" max="8710" width="11.125" style="60" customWidth="1"/>
    <col min="8711" max="8961" width="8.75" style="60"/>
    <col min="8962" max="8962" width="13.25" style="60" customWidth="1"/>
    <col min="8963" max="8963" width="11.625" style="60" customWidth="1"/>
    <col min="8964" max="8964" width="30.625" style="60" bestFit="1" customWidth="1"/>
    <col min="8965" max="8965" width="23.5" style="60" bestFit="1" customWidth="1"/>
    <col min="8966" max="8966" width="11.125" style="60" customWidth="1"/>
    <col min="8967" max="9217" width="8.75" style="60"/>
    <col min="9218" max="9218" width="13.25" style="60" customWidth="1"/>
    <col min="9219" max="9219" width="11.625" style="60" customWidth="1"/>
    <col min="9220" max="9220" width="30.625" style="60" bestFit="1" customWidth="1"/>
    <col min="9221" max="9221" width="23.5" style="60" bestFit="1" customWidth="1"/>
    <col min="9222" max="9222" width="11.125" style="60" customWidth="1"/>
    <col min="9223" max="9473" width="8.75" style="60"/>
    <col min="9474" max="9474" width="13.25" style="60" customWidth="1"/>
    <col min="9475" max="9475" width="11.625" style="60" customWidth="1"/>
    <col min="9476" max="9476" width="30.625" style="60" bestFit="1" customWidth="1"/>
    <col min="9477" max="9477" width="23.5" style="60" bestFit="1" customWidth="1"/>
    <col min="9478" max="9478" width="11.125" style="60" customWidth="1"/>
    <col min="9479" max="9729" width="8.75" style="60"/>
    <col min="9730" max="9730" width="13.25" style="60" customWidth="1"/>
    <col min="9731" max="9731" width="11.625" style="60" customWidth="1"/>
    <col min="9732" max="9732" width="30.625" style="60" bestFit="1" customWidth="1"/>
    <col min="9733" max="9733" width="23.5" style="60" bestFit="1" customWidth="1"/>
    <col min="9734" max="9734" width="11.125" style="60" customWidth="1"/>
    <col min="9735" max="9985" width="8.75" style="60"/>
    <col min="9986" max="9986" width="13.25" style="60" customWidth="1"/>
    <col min="9987" max="9987" width="11.625" style="60" customWidth="1"/>
    <col min="9988" max="9988" width="30.625" style="60" bestFit="1" customWidth="1"/>
    <col min="9989" max="9989" width="23.5" style="60" bestFit="1" customWidth="1"/>
    <col min="9990" max="9990" width="11.125" style="60" customWidth="1"/>
    <col min="9991" max="10241" width="8.75" style="60"/>
    <col min="10242" max="10242" width="13.25" style="60" customWidth="1"/>
    <col min="10243" max="10243" width="11.625" style="60" customWidth="1"/>
    <col min="10244" max="10244" width="30.625" style="60" bestFit="1" customWidth="1"/>
    <col min="10245" max="10245" width="23.5" style="60" bestFit="1" customWidth="1"/>
    <col min="10246" max="10246" width="11.125" style="60" customWidth="1"/>
    <col min="10247" max="10497" width="8.75" style="60"/>
    <col min="10498" max="10498" width="13.25" style="60" customWidth="1"/>
    <col min="10499" max="10499" width="11.625" style="60" customWidth="1"/>
    <col min="10500" max="10500" width="30.625" style="60" bestFit="1" customWidth="1"/>
    <col min="10501" max="10501" width="23.5" style="60" bestFit="1" customWidth="1"/>
    <col min="10502" max="10502" width="11.125" style="60" customWidth="1"/>
    <col min="10503" max="10753" width="8.75" style="60"/>
    <col min="10754" max="10754" width="13.25" style="60" customWidth="1"/>
    <col min="10755" max="10755" width="11.625" style="60" customWidth="1"/>
    <col min="10756" max="10756" width="30.625" style="60" bestFit="1" customWidth="1"/>
    <col min="10757" max="10757" width="23.5" style="60" bestFit="1" customWidth="1"/>
    <col min="10758" max="10758" width="11.125" style="60" customWidth="1"/>
    <col min="10759" max="11009" width="8.75" style="60"/>
    <col min="11010" max="11010" width="13.25" style="60" customWidth="1"/>
    <col min="11011" max="11011" width="11.625" style="60" customWidth="1"/>
    <col min="11012" max="11012" width="30.625" style="60" bestFit="1" customWidth="1"/>
    <col min="11013" max="11013" width="23.5" style="60" bestFit="1" customWidth="1"/>
    <col min="11014" max="11014" width="11.125" style="60" customWidth="1"/>
    <col min="11015" max="11265" width="8.75" style="60"/>
    <col min="11266" max="11266" width="13.25" style="60" customWidth="1"/>
    <col min="11267" max="11267" width="11.625" style="60" customWidth="1"/>
    <col min="11268" max="11268" width="30.625" style="60" bestFit="1" customWidth="1"/>
    <col min="11269" max="11269" width="23.5" style="60" bestFit="1" customWidth="1"/>
    <col min="11270" max="11270" width="11.125" style="60" customWidth="1"/>
    <col min="11271" max="11521" width="8.75" style="60"/>
    <col min="11522" max="11522" width="13.25" style="60" customWidth="1"/>
    <col min="11523" max="11523" width="11.625" style="60" customWidth="1"/>
    <col min="11524" max="11524" width="30.625" style="60" bestFit="1" customWidth="1"/>
    <col min="11525" max="11525" width="23.5" style="60" bestFit="1" customWidth="1"/>
    <col min="11526" max="11526" width="11.125" style="60" customWidth="1"/>
    <col min="11527" max="11777" width="8.75" style="60"/>
    <col min="11778" max="11778" width="13.25" style="60" customWidth="1"/>
    <col min="11779" max="11779" width="11.625" style="60" customWidth="1"/>
    <col min="11780" max="11780" width="30.625" style="60" bestFit="1" customWidth="1"/>
    <col min="11781" max="11781" width="23.5" style="60" bestFit="1" customWidth="1"/>
    <col min="11782" max="11782" width="11.125" style="60" customWidth="1"/>
    <col min="11783" max="12033" width="8.75" style="60"/>
    <col min="12034" max="12034" width="13.25" style="60" customWidth="1"/>
    <col min="12035" max="12035" width="11.625" style="60" customWidth="1"/>
    <col min="12036" max="12036" width="30.625" style="60" bestFit="1" customWidth="1"/>
    <col min="12037" max="12037" width="23.5" style="60" bestFit="1" customWidth="1"/>
    <col min="12038" max="12038" width="11.125" style="60" customWidth="1"/>
    <col min="12039" max="12289" width="8.75" style="60"/>
    <col min="12290" max="12290" width="13.25" style="60" customWidth="1"/>
    <col min="12291" max="12291" width="11.625" style="60" customWidth="1"/>
    <col min="12292" max="12292" width="30.625" style="60" bestFit="1" customWidth="1"/>
    <col min="12293" max="12293" width="23.5" style="60" bestFit="1" customWidth="1"/>
    <col min="12294" max="12294" width="11.125" style="60" customWidth="1"/>
    <col min="12295" max="12545" width="8.75" style="60"/>
    <col min="12546" max="12546" width="13.25" style="60" customWidth="1"/>
    <col min="12547" max="12547" width="11.625" style="60" customWidth="1"/>
    <col min="12548" max="12548" width="30.625" style="60" bestFit="1" customWidth="1"/>
    <col min="12549" max="12549" width="23.5" style="60" bestFit="1" customWidth="1"/>
    <col min="12550" max="12550" width="11.125" style="60" customWidth="1"/>
    <col min="12551" max="12801" width="8.75" style="60"/>
    <col min="12802" max="12802" width="13.25" style="60" customWidth="1"/>
    <col min="12803" max="12803" width="11.625" style="60" customWidth="1"/>
    <col min="12804" max="12804" width="30.625" style="60" bestFit="1" customWidth="1"/>
    <col min="12805" max="12805" width="23.5" style="60" bestFit="1" customWidth="1"/>
    <col min="12806" max="12806" width="11.125" style="60" customWidth="1"/>
    <col min="12807" max="13057" width="8.75" style="60"/>
    <col min="13058" max="13058" width="13.25" style="60" customWidth="1"/>
    <col min="13059" max="13059" width="11.625" style="60" customWidth="1"/>
    <col min="13060" max="13060" width="30.625" style="60" bestFit="1" customWidth="1"/>
    <col min="13061" max="13061" width="23.5" style="60" bestFit="1" customWidth="1"/>
    <col min="13062" max="13062" width="11.125" style="60" customWidth="1"/>
    <col min="13063" max="13313" width="8.75" style="60"/>
    <col min="13314" max="13314" width="13.25" style="60" customWidth="1"/>
    <col min="13315" max="13315" width="11.625" style="60" customWidth="1"/>
    <col min="13316" max="13316" width="30.625" style="60" bestFit="1" customWidth="1"/>
    <col min="13317" max="13317" width="23.5" style="60" bestFit="1" customWidth="1"/>
    <col min="13318" max="13318" width="11.125" style="60" customWidth="1"/>
    <col min="13319" max="13569" width="8.75" style="60"/>
    <col min="13570" max="13570" width="13.25" style="60" customWidth="1"/>
    <col min="13571" max="13571" width="11.625" style="60" customWidth="1"/>
    <col min="13572" max="13572" width="30.625" style="60" bestFit="1" customWidth="1"/>
    <col min="13573" max="13573" width="23.5" style="60" bestFit="1" customWidth="1"/>
    <col min="13574" max="13574" width="11.125" style="60" customWidth="1"/>
    <col min="13575" max="13825" width="8.75" style="60"/>
    <col min="13826" max="13826" width="13.25" style="60" customWidth="1"/>
    <col min="13827" max="13827" width="11.625" style="60" customWidth="1"/>
    <col min="13828" max="13828" width="30.625" style="60" bestFit="1" customWidth="1"/>
    <col min="13829" max="13829" width="23.5" style="60" bestFit="1" customWidth="1"/>
    <col min="13830" max="13830" width="11.125" style="60" customWidth="1"/>
    <col min="13831" max="14081" width="8.75" style="60"/>
    <col min="14082" max="14082" width="13.25" style="60" customWidth="1"/>
    <col min="14083" max="14083" width="11.625" style="60" customWidth="1"/>
    <col min="14084" max="14084" width="30.625" style="60" bestFit="1" customWidth="1"/>
    <col min="14085" max="14085" width="23.5" style="60" bestFit="1" customWidth="1"/>
    <col min="14086" max="14086" width="11.125" style="60" customWidth="1"/>
    <col min="14087" max="14337" width="8.75" style="60"/>
    <col min="14338" max="14338" width="13.25" style="60" customWidth="1"/>
    <col min="14339" max="14339" width="11.625" style="60" customWidth="1"/>
    <col min="14340" max="14340" width="30.625" style="60" bestFit="1" customWidth="1"/>
    <col min="14341" max="14341" width="23.5" style="60" bestFit="1" customWidth="1"/>
    <col min="14342" max="14342" width="11.125" style="60" customWidth="1"/>
    <col min="14343" max="14593" width="8.75" style="60"/>
    <col min="14594" max="14594" width="13.25" style="60" customWidth="1"/>
    <col min="14595" max="14595" width="11.625" style="60" customWidth="1"/>
    <col min="14596" max="14596" width="30.625" style="60" bestFit="1" customWidth="1"/>
    <col min="14597" max="14597" width="23.5" style="60" bestFit="1" customWidth="1"/>
    <col min="14598" max="14598" width="11.125" style="60" customWidth="1"/>
    <col min="14599" max="14849" width="8.75" style="60"/>
    <col min="14850" max="14850" width="13.25" style="60" customWidth="1"/>
    <col min="14851" max="14851" width="11.625" style="60" customWidth="1"/>
    <col min="14852" max="14852" width="30.625" style="60" bestFit="1" customWidth="1"/>
    <col min="14853" max="14853" width="23.5" style="60" bestFit="1" customWidth="1"/>
    <col min="14854" max="14854" width="11.125" style="60" customWidth="1"/>
    <col min="14855" max="15105" width="8.75" style="60"/>
    <col min="15106" max="15106" width="13.25" style="60" customWidth="1"/>
    <col min="15107" max="15107" width="11.625" style="60" customWidth="1"/>
    <col min="15108" max="15108" width="30.625" style="60" bestFit="1" customWidth="1"/>
    <col min="15109" max="15109" width="23.5" style="60" bestFit="1" customWidth="1"/>
    <col min="15110" max="15110" width="11.125" style="60" customWidth="1"/>
    <col min="15111" max="15361" width="8.75" style="60"/>
    <col min="15362" max="15362" width="13.25" style="60" customWidth="1"/>
    <col min="15363" max="15363" width="11.625" style="60" customWidth="1"/>
    <col min="15364" max="15364" width="30.625" style="60" bestFit="1" customWidth="1"/>
    <col min="15365" max="15365" width="23.5" style="60" bestFit="1" customWidth="1"/>
    <col min="15366" max="15366" width="11.125" style="60" customWidth="1"/>
    <col min="15367" max="15617" width="8.75" style="60"/>
    <col min="15618" max="15618" width="13.25" style="60" customWidth="1"/>
    <col min="15619" max="15619" width="11.625" style="60" customWidth="1"/>
    <col min="15620" max="15620" width="30.625" style="60" bestFit="1" customWidth="1"/>
    <col min="15621" max="15621" width="23.5" style="60" bestFit="1" customWidth="1"/>
    <col min="15622" max="15622" width="11.125" style="60" customWidth="1"/>
    <col min="15623" max="15873" width="8.75" style="60"/>
    <col min="15874" max="15874" width="13.25" style="60" customWidth="1"/>
    <col min="15875" max="15875" width="11.625" style="60" customWidth="1"/>
    <col min="15876" max="15876" width="30.625" style="60" bestFit="1" customWidth="1"/>
    <col min="15877" max="15877" width="23.5" style="60" bestFit="1" customWidth="1"/>
    <col min="15878" max="15878" width="11.125" style="60" customWidth="1"/>
    <col min="15879" max="16129" width="8.75" style="60"/>
    <col min="16130" max="16130" width="13.25" style="60" customWidth="1"/>
    <col min="16131" max="16131" width="11.625" style="60" customWidth="1"/>
    <col min="16132" max="16132" width="30.625" style="60" bestFit="1" customWidth="1"/>
    <col min="16133" max="16133" width="23.5" style="60" bestFit="1" customWidth="1"/>
    <col min="16134" max="16134" width="11.125" style="60" customWidth="1"/>
    <col min="16135" max="16384" width="8.75" style="60"/>
  </cols>
  <sheetData>
    <row r="1" spans="1:10" ht="21.6" customHeight="1">
      <c r="A1" s="287" t="s">
        <v>1802</v>
      </c>
      <c r="B1" s="287"/>
      <c r="C1" s="335" t="s">
        <v>2048</v>
      </c>
      <c r="H1" s="336" t="s">
        <v>2048</v>
      </c>
      <c r="I1" s="336" t="s">
        <v>2048</v>
      </c>
      <c r="J1" s="336" t="s">
        <v>1895</v>
      </c>
    </row>
    <row r="2" spans="1:10" ht="21.6" customHeight="1">
      <c r="A2" s="203" t="s">
        <v>234</v>
      </c>
      <c r="B2" s="204" t="s">
        <v>233</v>
      </c>
      <c r="C2" s="204" t="s">
        <v>2</v>
      </c>
      <c r="D2" s="204" t="s">
        <v>3</v>
      </c>
      <c r="E2" s="204" t="s">
        <v>81</v>
      </c>
      <c r="F2" s="205" t="s">
        <v>1</v>
      </c>
      <c r="G2" s="206" t="s">
        <v>82</v>
      </c>
    </row>
    <row r="3" spans="1:10" s="111" customFormat="1" ht="21.6" customHeight="1">
      <c r="A3" s="288" t="s">
        <v>246</v>
      </c>
      <c r="B3" s="7" t="s">
        <v>252</v>
      </c>
      <c r="C3" s="7" t="s">
        <v>402</v>
      </c>
      <c r="D3" s="7" t="s">
        <v>786</v>
      </c>
      <c r="E3" s="7" t="s">
        <v>249</v>
      </c>
      <c r="F3" s="146" t="s">
        <v>787</v>
      </c>
      <c r="G3" s="61">
        <v>20</v>
      </c>
      <c r="H3" s="110"/>
      <c r="I3" s="110"/>
    </row>
    <row r="4" spans="1:10" s="111" customFormat="1" ht="21.6" customHeight="1">
      <c r="A4" s="288" t="s">
        <v>247</v>
      </c>
      <c r="B4" s="7" t="s">
        <v>252</v>
      </c>
      <c r="C4" s="7" t="s">
        <v>402</v>
      </c>
      <c r="D4" s="7" t="s">
        <v>788</v>
      </c>
      <c r="E4" s="7" t="s">
        <v>423</v>
      </c>
      <c r="F4" s="146" t="s">
        <v>789</v>
      </c>
      <c r="G4" s="61">
        <v>20</v>
      </c>
      <c r="H4" s="110"/>
      <c r="I4" s="110"/>
    </row>
    <row r="5" spans="1:10" s="111" customFormat="1" ht="21.6" customHeight="1">
      <c r="A5" s="288" t="s">
        <v>248</v>
      </c>
      <c r="B5" s="7" t="s">
        <v>252</v>
      </c>
      <c r="C5" s="7" t="s">
        <v>402</v>
      </c>
      <c r="D5" s="7" t="s">
        <v>790</v>
      </c>
      <c r="E5" s="7" t="s">
        <v>250</v>
      </c>
      <c r="F5" s="146" t="s">
        <v>251</v>
      </c>
      <c r="G5" s="61">
        <v>20</v>
      </c>
      <c r="H5" s="110"/>
      <c r="I5" s="110"/>
    </row>
    <row r="6" spans="1:10" s="111" customFormat="1" ht="21.6" customHeight="1">
      <c r="A6" s="288" t="s">
        <v>1849</v>
      </c>
      <c r="B6" s="7" t="s">
        <v>252</v>
      </c>
      <c r="C6" s="7" t="s">
        <v>402</v>
      </c>
      <c r="D6" s="7" t="s">
        <v>1850</v>
      </c>
      <c r="E6" s="7" t="s">
        <v>250</v>
      </c>
      <c r="F6" s="146" t="s">
        <v>1851</v>
      </c>
      <c r="G6" s="61">
        <v>20</v>
      </c>
      <c r="H6" s="110"/>
      <c r="I6" s="110"/>
    </row>
    <row r="7" spans="1:10" s="111" customFormat="1" ht="21.6" customHeight="1">
      <c r="A7" s="288" t="s">
        <v>2982</v>
      </c>
      <c r="B7" s="7" t="s">
        <v>252</v>
      </c>
      <c r="C7" s="7" t="s">
        <v>402</v>
      </c>
      <c r="D7" s="7" t="s">
        <v>2980</v>
      </c>
      <c r="E7" s="7" t="s">
        <v>250</v>
      </c>
      <c r="F7" s="146" t="s">
        <v>2981</v>
      </c>
      <c r="G7" s="61">
        <v>20</v>
      </c>
      <c r="H7" s="110"/>
      <c r="I7" s="110"/>
    </row>
    <row r="8" spans="1:10" s="111" customFormat="1" ht="21.6" customHeight="1">
      <c r="A8" s="288" t="s">
        <v>84</v>
      </c>
      <c r="B8" s="7" t="s">
        <v>1786</v>
      </c>
      <c r="C8" s="7" t="s">
        <v>403</v>
      </c>
      <c r="D8" s="7" t="s">
        <v>411</v>
      </c>
      <c r="E8" s="7" t="s">
        <v>83</v>
      </c>
      <c r="F8" s="146">
        <v>43611</v>
      </c>
      <c r="G8" s="85">
        <v>6</v>
      </c>
      <c r="H8" s="110"/>
      <c r="I8" s="110"/>
    </row>
    <row r="9" spans="1:10" s="111" customFormat="1" ht="21.6" customHeight="1">
      <c r="A9" s="288" t="s">
        <v>1165</v>
      </c>
      <c r="B9" s="7" t="s">
        <v>1786</v>
      </c>
      <c r="C9" s="7" t="s">
        <v>403</v>
      </c>
      <c r="D9" s="7" t="s">
        <v>1166</v>
      </c>
      <c r="E9" s="7" t="s">
        <v>86</v>
      </c>
      <c r="F9" s="146">
        <v>43625</v>
      </c>
      <c r="G9" s="85">
        <v>6</v>
      </c>
      <c r="H9" s="110"/>
      <c r="I9" s="110"/>
    </row>
    <row r="10" spans="1:10" s="111" customFormat="1" ht="21.6" customHeight="1">
      <c r="A10" s="289" t="s">
        <v>1852</v>
      </c>
      <c r="B10" s="7" t="s">
        <v>1786</v>
      </c>
      <c r="C10" s="7" t="s">
        <v>403</v>
      </c>
      <c r="D10" s="7" t="s">
        <v>424</v>
      </c>
      <c r="E10" s="7" t="s">
        <v>250</v>
      </c>
      <c r="F10" s="146" t="s">
        <v>425</v>
      </c>
      <c r="G10" s="85">
        <v>10</v>
      </c>
      <c r="H10" s="110"/>
      <c r="I10" s="110"/>
    </row>
    <row r="11" spans="1:10" s="111" customFormat="1" ht="21.6" customHeight="1">
      <c r="A11" s="289" t="s">
        <v>1853</v>
      </c>
      <c r="B11" s="7" t="s">
        <v>1786</v>
      </c>
      <c r="C11" s="7" t="s">
        <v>403</v>
      </c>
      <c r="D11" s="7" t="s">
        <v>1854</v>
      </c>
      <c r="E11" s="7" t="s">
        <v>250</v>
      </c>
      <c r="F11" s="146" t="s">
        <v>1855</v>
      </c>
      <c r="G11" s="85">
        <v>10</v>
      </c>
      <c r="H11" s="110"/>
      <c r="I11" s="110"/>
    </row>
    <row r="12" spans="1:10" s="111" customFormat="1" ht="21.6" customHeight="1">
      <c r="A12" s="289" t="s">
        <v>1856</v>
      </c>
      <c r="B12" s="7" t="s">
        <v>1786</v>
      </c>
      <c r="C12" s="7" t="s">
        <v>403</v>
      </c>
      <c r="D12" s="7" t="s">
        <v>1857</v>
      </c>
      <c r="E12" s="7" t="s">
        <v>250</v>
      </c>
      <c r="F12" s="146" t="s">
        <v>1858</v>
      </c>
      <c r="G12" s="85">
        <v>10</v>
      </c>
      <c r="H12" s="110"/>
      <c r="I12" s="110"/>
    </row>
    <row r="13" spans="1:10" s="111" customFormat="1" ht="21.6" customHeight="1">
      <c r="A13" s="361" t="s">
        <v>2985</v>
      </c>
      <c r="B13" s="7" t="s">
        <v>1786</v>
      </c>
      <c r="C13" s="7" t="s">
        <v>403</v>
      </c>
      <c r="D13" s="7" t="s">
        <v>2983</v>
      </c>
      <c r="E13" s="7" t="s">
        <v>250</v>
      </c>
      <c r="F13" s="146" t="s">
        <v>2984</v>
      </c>
      <c r="G13" s="85">
        <v>10</v>
      </c>
      <c r="H13" s="110"/>
      <c r="I13" s="110"/>
    </row>
    <row r="14" spans="1:10" s="111" customFormat="1" ht="21.6" customHeight="1">
      <c r="A14" s="288" t="s">
        <v>87</v>
      </c>
      <c r="B14" s="7" t="s">
        <v>1786</v>
      </c>
      <c r="C14" s="7" t="s">
        <v>404</v>
      </c>
      <c r="D14" s="7" t="s">
        <v>412</v>
      </c>
      <c r="E14" s="7" t="s">
        <v>83</v>
      </c>
      <c r="F14" s="146">
        <v>43610</v>
      </c>
      <c r="G14" s="61">
        <v>10</v>
      </c>
      <c r="H14" s="110"/>
      <c r="I14" s="110"/>
    </row>
    <row r="15" spans="1:10" s="111" customFormat="1" ht="21.6" customHeight="1">
      <c r="A15" s="288" t="s">
        <v>88</v>
      </c>
      <c r="B15" s="7" t="s">
        <v>1786</v>
      </c>
      <c r="C15" s="7" t="s">
        <v>404</v>
      </c>
      <c r="D15" s="7" t="s">
        <v>413</v>
      </c>
      <c r="E15" s="7" t="s">
        <v>85</v>
      </c>
      <c r="F15" s="146">
        <v>43674</v>
      </c>
      <c r="G15" s="61">
        <v>10</v>
      </c>
      <c r="H15" s="110"/>
      <c r="I15" s="110"/>
    </row>
    <row r="16" spans="1:10" s="111" customFormat="1" ht="21.6" customHeight="1">
      <c r="A16" s="288" t="s">
        <v>89</v>
      </c>
      <c r="B16" s="7" t="s">
        <v>1786</v>
      </c>
      <c r="C16" s="7" t="s">
        <v>404</v>
      </c>
      <c r="D16" s="7" t="s">
        <v>414</v>
      </c>
      <c r="E16" s="7" t="s">
        <v>86</v>
      </c>
      <c r="F16" s="146">
        <v>43716</v>
      </c>
      <c r="G16" s="61">
        <v>10</v>
      </c>
      <c r="H16" s="110"/>
      <c r="I16" s="110"/>
    </row>
    <row r="17" spans="1:10" s="111" customFormat="1" ht="21.6" customHeight="1">
      <c r="A17" s="288" t="s">
        <v>426</v>
      </c>
      <c r="B17" s="7" t="s">
        <v>1786</v>
      </c>
      <c r="C17" s="7" t="s">
        <v>404</v>
      </c>
      <c r="D17" s="7" t="s">
        <v>427</v>
      </c>
      <c r="E17" s="7" t="s">
        <v>250</v>
      </c>
      <c r="F17" s="146" t="s">
        <v>428</v>
      </c>
      <c r="G17" s="85">
        <v>10</v>
      </c>
      <c r="H17" s="110"/>
      <c r="I17" s="110"/>
    </row>
    <row r="18" spans="1:10" s="111" customFormat="1" ht="21.6" customHeight="1">
      <c r="A18" s="289" t="s">
        <v>1859</v>
      </c>
      <c r="B18" s="7" t="s">
        <v>1786</v>
      </c>
      <c r="C18" s="7" t="s">
        <v>404</v>
      </c>
      <c r="D18" s="7" t="s">
        <v>1860</v>
      </c>
      <c r="E18" s="7" t="s">
        <v>250</v>
      </c>
      <c r="F18" s="146" t="s">
        <v>1861</v>
      </c>
      <c r="G18" s="85">
        <v>10</v>
      </c>
      <c r="H18" s="110"/>
      <c r="I18" s="110"/>
    </row>
    <row r="19" spans="1:10" s="111" customFormat="1" ht="21.6" customHeight="1">
      <c r="A19" s="289" t="s">
        <v>1862</v>
      </c>
      <c r="B19" s="7" t="s">
        <v>1786</v>
      </c>
      <c r="C19" s="7" t="s">
        <v>404</v>
      </c>
      <c r="D19" s="7" t="s">
        <v>1863</v>
      </c>
      <c r="E19" s="7" t="s">
        <v>250</v>
      </c>
      <c r="F19" s="146" t="s">
        <v>1864</v>
      </c>
      <c r="G19" s="85">
        <v>14</v>
      </c>
      <c r="H19" s="110"/>
      <c r="I19" s="110"/>
      <c r="J19" s="112"/>
    </row>
    <row r="20" spans="1:10" s="111" customFormat="1" ht="21.6" customHeight="1">
      <c r="A20" s="289" t="s">
        <v>2987</v>
      </c>
      <c r="B20" s="7" t="s">
        <v>1786</v>
      </c>
      <c r="C20" s="7" t="s">
        <v>404</v>
      </c>
      <c r="D20" s="7" t="s">
        <v>2986</v>
      </c>
      <c r="E20" s="7" t="s">
        <v>250</v>
      </c>
      <c r="F20" s="146" t="s">
        <v>3506</v>
      </c>
      <c r="G20" s="85">
        <v>14</v>
      </c>
      <c r="H20" s="110"/>
      <c r="I20" s="110"/>
      <c r="J20" s="112"/>
    </row>
    <row r="21" spans="1:10" s="111" customFormat="1" ht="21.6" customHeight="1">
      <c r="A21" s="289" t="s">
        <v>1865</v>
      </c>
      <c r="B21" s="7" t="s">
        <v>1786</v>
      </c>
      <c r="C21" s="7" t="s">
        <v>405</v>
      </c>
      <c r="D21" s="7" t="s">
        <v>1167</v>
      </c>
      <c r="E21" s="7" t="s">
        <v>83</v>
      </c>
      <c r="F21" s="146">
        <v>43786</v>
      </c>
      <c r="G21" s="85">
        <v>6</v>
      </c>
      <c r="H21" s="110"/>
      <c r="I21" s="110"/>
    </row>
    <row r="22" spans="1:10" s="111" customFormat="1" ht="21.6" customHeight="1">
      <c r="A22" s="289" t="s">
        <v>2990</v>
      </c>
      <c r="B22" s="7" t="s">
        <v>1786</v>
      </c>
      <c r="C22" s="7" t="s">
        <v>405</v>
      </c>
      <c r="D22" s="7" t="s">
        <v>2989</v>
      </c>
      <c r="E22" s="7" t="s">
        <v>250</v>
      </c>
      <c r="F22" s="146" t="s">
        <v>2988</v>
      </c>
      <c r="G22" s="85">
        <v>10</v>
      </c>
      <c r="H22" s="110"/>
      <c r="I22" s="110"/>
    </row>
    <row r="23" spans="1:10" s="111" customFormat="1" ht="21.6" customHeight="1">
      <c r="A23" s="289" t="s">
        <v>1866</v>
      </c>
      <c r="B23" s="7" t="s">
        <v>1786</v>
      </c>
      <c r="C23" s="7" t="s">
        <v>406</v>
      </c>
      <c r="D23" s="7" t="s">
        <v>1168</v>
      </c>
      <c r="E23" s="7" t="s">
        <v>83</v>
      </c>
      <c r="F23" s="146">
        <v>43814</v>
      </c>
      <c r="G23" s="61">
        <v>10</v>
      </c>
      <c r="H23" s="110"/>
      <c r="I23" s="110"/>
    </row>
    <row r="24" spans="1:10" s="111" customFormat="1" ht="21.6" customHeight="1">
      <c r="A24" s="289" t="s">
        <v>3524</v>
      </c>
      <c r="B24" s="7" t="s">
        <v>1786</v>
      </c>
      <c r="C24" s="7" t="s">
        <v>406</v>
      </c>
      <c r="D24" s="7" t="s">
        <v>3522</v>
      </c>
      <c r="E24" s="7" t="s">
        <v>250</v>
      </c>
      <c r="F24" s="146" t="s">
        <v>3523</v>
      </c>
      <c r="G24" s="61">
        <v>10</v>
      </c>
      <c r="H24" s="110"/>
      <c r="I24" s="110"/>
    </row>
    <row r="25" spans="1:10" s="63" customFormat="1" ht="26.25" customHeight="1">
      <c r="A25" s="288" t="s">
        <v>90</v>
      </c>
      <c r="B25" s="7" t="s">
        <v>1787</v>
      </c>
      <c r="C25" s="7" t="s">
        <v>407</v>
      </c>
      <c r="D25" s="7" t="s">
        <v>415</v>
      </c>
      <c r="E25" s="7" t="s">
        <v>232</v>
      </c>
      <c r="F25" s="146">
        <v>43661</v>
      </c>
      <c r="G25" s="61">
        <v>10</v>
      </c>
      <c r="H25" s="110"/>
      <c r="I25" s="110"/>
      <c r="J25" s="111"/>
    </row>
    <row r="26" spans="1:10" s="63" customFormat="1" ht="26.25" customHeight="1">
      <c r="A26" s="288" t="s">
        <v>91</v>
      </c>
      <c r="B26" s="7" t="s">
        <v>1787</v>
      </c>
      <c r="C26" s="7" t="s">
        <v>407</v>
      </c>
      <c r="D26" s="7" t="s">
        <v>416</v>
      </c>
      <c r="E26" s="7" t="s">
        <v>232</v>
      </c>
      <c r="F26" s="146">
        <v>43688</v>
      </c>
      <c r="G26" s="61">
        <v>10</v>
      </c>
      <c r="H26" s="110"/>
      <c r="I26" s="110"/>
      <c r="J26" s="111"/>
    </row>
    <row r="27" spans="1:10" s="63" customFormat="1" ht="26.25" customHeight="1">
      <c r="A27" s="288" t="s">
        <v>92</v>
      </c>
      <c r="B27" s="7" t="s">
        <v>1787</v>
      </c>
      <c r="C27" s="7" t="s">
        <v>407</v>
      </c>
      <c r="D27" s="7" t="s">
        <v>417</v>
      </c>
      <c r="E27" s="7" t="s">
        <v>231</v>
      </c>
      <c r="F27" s="146">
        <v>43723</v>
      </c>
      <c r="G27" s="61">
        <v>10</v>
      </c>
      <c r="H27" s="110"/>
      <c r="I27" s="110"/>
      <c r="J27" s="111"/>
    </row>
    <row r="28" spans="1:10" ht="21.6" customHeight="1">
      <c r="A28" s="289" t="s">
        <v>1867</v>
      </c>
      <c r="B28" s="7" t="s">
        <v>1787</v>
      </c>
      <c r="C28" s="7" t="s">
        <v>407</v>
      </c>
      <c r="D28" s="7" t="s">
        <v>1169</v>
      </c>
      <c r="E28" s="7" t="s">
        <v>250</v>
      </c>
      <c r="F28" s="146">
        <v>43910</v>
      </c>
      <c r="G28" s="61">
        <v>10</v>
      </c>
      <c r="H28" s="110"/>
      <c r="I28" s="110"/>
      <c r="J28" s="111"/>
    </row>
    <row r="29" spans="1:10" ht="21.6" customHeight="1">
      <c r="A29" s="289" t="s">
        <v>1868</v>
      </c>
      <c r="B29" s="7" t="s">
        <v>1787</v>
      </c>
      <c r="C29" s="7" t="s">
        <v>407</v>
      </c>
      <c r="D29" s="7" t="s">
        <v>1776</v>
      </c>
      <c r="E29" s="7" t="s">
        <v>250</v>
      </c>
      <c r="F29" s="146" t="s">
        <v>1170</v>
      </c>
      <c r="G29" s="61">
        <v>10</v>
      </c>
      <c r="H29" s="110"/>
      <c r="I29" s="110" t="s">
        <v>1056</v>
      </c>
      <c r="J29" s="111"/>
    </row>
    <row r="30" spans="1:10" ht="21.6" customHeight="1">
      <c r="A30" s="288" t="s">
        <v>429</v>
      </c>
      <c r="B30" s="7" t="s">
        <v>1787</v>
      </c>
      <c r="C30" s="7" t="s">
        <v>430</v>
      </c>
      <c r="D30" s="7" t="s">
        <v>791</v>
      </c>
      <c r="E30" s="7" t="s">
        <v>250</v>
      </c>
      <c r="F30" s="87" t="s">
        <v>1814</v>
      </c>
      <c r="G30" s="208" t="s">
        <v>1056</v>
      </c>
      <c r="H30" s="63"/>
      <c r="I30" s="134">
        <v>1</v>
      </c>
      <c r="J30" s="112" t="s">
        <v>2937</v>
      </c>
    </row>
    <row r="31" spans="1:10" ht="21.6" customHeight="1">
      <c r="A31" s="288" t="s">
        <v>431</v>
      </c>
      <c r="B31" s="7" t="s">
        <v>1787</v>
      </c>
      <c r="C31" s="7" t="s">
        <v>430</v>
      </c>
      <c r="D31" s="7" t="s">
        <v>792</v>
      </c>
      <c r="E31" s="7" t="s">
        <v>250</v>
      </c>
      <c r="F31" s="87" t="s">
        <v>1815</v>
      </c>
      <c r="G31" s="208" t="s">
        <v>1056</v>
      </c>
      <c r="H31" s="62"/>
      <c r="I31" s="135">
        <v>2</v>
      </c>
      <c r="J31" s="112" t="s">
        <v>2937</v>
      </c>
    </row>
    <row r="32" spans="1:10" ht="21.6" customHeight="1">
      <c r="A32" s="288" t="s">
        <v>432</v>
      </c>
      <c r="B32" s="7" t="s">
        <v>1787</v>
      </c>
      <c r="C32" s="7" t="s">
        <v>430</v>
      </c>
      <c r="D32" s="7" t="s">
        <v>793</v>
      </c>
      <c r="E32" s="7" t="s">
        <v>250</v>
      </c>
      <c r="F32" s="87" t="s">
        <v>1816</v>
      </c>
      <c r="G32" s="208" t="s">
        <v>1056</v>
      </c>
      <c r="H32" s="62"/>
      <c r="I32" s="135">
        <v>3</v>
      </c>
      <c r="J32" s="112" t="s">
        <v>2937</v>
      </c>
    </row>
    <row r="33" spans="1:10" ht="21.6" customHeight="1">
      <c r="A33" s="288" t="s">
        <v>1869</v>
      </c>
      <c r="B33" s="7" t="s">
        <v>1787</v>
      </c>
      <c r="C33" s="7" t="s">
        <v>430</v>
      </c>
      <c r="D33" s="7" t="s">
        <v>1870</v>
      </c>
      <c r="E33" s="7" t="s">
        <v>250</v>
      </c>
      <c r="F33" s="87" t="s">
        <v>1871</v>
      </c>
      <c r="G33" s="208" t="s">
        <v>1056</v>
      </c>
      <c r="I33" s="135">
        <v>4</v>
      </c>
      <c r="J33" s="112" t="s">
        <v>2937</v>
      </c>
    </row>
    <row r="34" spans="1:10" ht="21.6" customHeight="1">
      <c r="A34" s="288" t="s">
        <v>1872</v>
      </c>
      <c r="B34" s="7" t="s">
        <v>1787</v>
      </c>
      <c r="C34" s="7" t="s">
        <v>430</v>
      </c>
      <c r="D34" s="7" t="s">
        <v>1873</v>
      </c>
      <c r="E34" s="7" t="s">
        <v>250</v>
      </c>
      <c r="F34" s="87" t="s">
        <v>1874</v>
      </c>
      <c r="G34" s="208" t="s">
        <v>1056</v>
      </c>
      <c r="I34" s="135">
        <v>5</v>
      </c>
      <c r="J34" s="112" t="s">
        <v>2937</v>
      </c>
    </row>
    <row r="35" spans="1:10" ht="21.6" customHeight="1">
      <c r="A35" s="288" t="s">
        <v>1875</v>
      </c>
      <c r="B35" s="7" t="s">
        <v>1787</v>
      </c>
      <c r="C35" s="7" t="s">
        <v>430</v>
      </c>
      <c r="D35" s="7" t="s">
        <v>1876</v>
      </c>
      <c r="E35" s="7" t="s">
        <v>250</v>
      </c>
      <c r="F35" s="87" t="s">
        <v>1877</v>
      </c>
      <c r="G35" s="208" t="s">
        <v>1056</v>
      </c>
      <c r="I35" s="135">
        <v>6</v>
      </c>
      <c r="J35" s="112" t="s">
        <v>2938</v>
      </c>
    </row>
    <row r="36" spans="1:10" ht="21.6" customHeight="1">
      <c r="A36" s="289" t="s">
        <v>2994</v>
      </c>
      <c r="B36" s="7" t="s">
        <v>1787</v>
      </c>
      <c r="C36" s="7" t="s">
        <v>430</v>
      </c>
      <c r="D36" s="7" t="s">
        <v>2992</v>
      </c>
      <c r="E36" s="7" t="s">
        <v>250</v>
      </c>
      <c r="F36" s="87" t="s">
        <v>3519</v>
      </c>
      <c r="G36" s="362">
        <v>13</v>
      </c>
      <c r="I36" s="135">
        <v>9</v>
      </c>
      <c r="J36" s="4"/>
    </row>
    <row r="37" spans="1:10" ht="21.6" customHeight="1">
      <c r="A37" s="289" t="s">
        <v>2995</v>
      </c>
      <c r="B37" s="7" t="s">
        <v>1787</v>
      </c>
      <c r="C37" s="7" t="s">
        <v>430</v>
      </c>
      <c r="D37" s="7" t="s">
        <v>2993</v>
      </c>
      <c r="E37" s="7" t="s">
        <v>250</v>
      </c>
      <c r="F37" s="87" t="s">
        <v>3520</v>
      </c>
      <c r="G37" s="362">
        <v>13</v>
      </c>
      <c r="I37" s="135">
        <v>10</v>
      </c>
      <c r="J37" s="4"/>
    </row>
    <row r="38" spans="1:10" ht="21.6" customHeight="1">
      <c r="A38" s="289" t="s">
        <v>2996</v>
      </c>
      <c r="B38" s="7" t="s">
        <v>1787</v>
      </c>
      <c r="C38" s="7" t="s">
        <v>430</v>
      </c>
      <c r="D38" s="7" t="s">
        <v>2991</v>
      </c>
      <c r="E38" s="7" t="s">
        <v>250</v>
      </c>
      <c r="F38" s="87" t="s">
        <v>3521</v>
      </c>
      <c r="G38" s="362">
        <v>13</v>
      </c>
      <c r="I38" s="135">
        <v>11</v>
      </c>
      <c r="J38" s="4"/>
    </row>
    <row r="39" spans="1:10" ht="21.6" customHeight="1">
      <c r="A39" s="288" t="s">
        <v>93</v>
      </c>
      <c r="B39" s="7" t="s">
        <v>1787</v>
      </c>
      <c r="C39" s="7" t="s">
        <v>408</v>
      </c>
      <c r="D39" s="7" t="s">
        <v>418</v>
      </c>
      <c r="E39" s="7" t="s">
        <v>85</v>
      </c>
      <c r="F39" s="146">
        <v>43499</v>
      </c>
      <c r="G39" s="61">
        <v>10</v>
      </c>
      <c r="I39" s="135">
        <v>12</v>
      </c>
      <c r="J39" s="4"/>
    </row>
    <row r="40" spans="1:10" ht="21.6" customHeight="1">
      <c r="A40" s="288" t="s">
        <v>94</v>
      </c>
      <c r="B40" s="7" t="s">
        <v>1787</v>
      </c>
      <c r="C40" s="7" t="s">
        <v>408</v>
      </c>
      <c r="D40" s="7" t="s">
        <v>419</v>
      </c>
      <c r="E40" s="7" t="s">
        <v>95</v>
      </c>
      <c r="F40" s="146">
        <v>43545</v>
      </c>
      <c r="G40" s="61">
        <v>10</v>
      </c>
      <c r="I40" s="135">
        <v>13</v>
      </c>
      <c r="J40" s="4"/>
    </row>
    <row r="41" spans="1:10" ht="21.6" customHeight="1">
      <c r="A41" s="288" t="s">
        <v>96</v>
      </c>
      <c r="B41" s="7" t="s">
        <v>1787</v>
      </c>
      <c r="C41" s="7" t="s">
        <v>408</v>
      </c>
      <c r="D41" s="7" t="s">
        <v>420</v>
      </c>
      <c r="E41" s="7" t="s">
        <v>97</v>
      </c>
      <c r="F41" s="146">
        <v>43724</v>
      </c>
      <c r="G41" s="61">
        <v>10</v>
      </c>
      <c r="I41" s="135">
        <v>14</v>
      </c>
      <c r="J41" s="4"/>
    </row>
    <row r="42" spans="1:10" ht="21.6" customHeight="1">
      <c r="A42" s="288" t="s">
        <v>1797</v>
      </c>
      <c r="B42" s="7" t="s">
        <v>1787</v>
      </c>
      <c r="C42" s="7" t="s">
        <v>408</v>
      </c>
      <c r="D42" s="7" t="s">
        <v>1798</v>
      </c>
      <c r="E42" s="7" t="s">
        <v>446</v>
      </c>
      <c r="F42" s="146">
        <v>43793</v>
      </c>
      <c r="G42" s="85">
        <v>10</v>
      </c>
      <c r="I42" s="135"/>
      <c r="J42" s="4"/>
    </row>
    <row r="43" spans="1:10" ht="21.6" customHeight="1">
      <c r="A43" s="288" t="s">
        <v>1878</v>
      </c>
      <c r="B43" s="7" t="s">
        <v>1787</v>
      </c>
      <c r="C43" s="7" t="s">
        <v>1879</v>
      </c>
      <c r="D43" s="7" t="s">
        <v>1880</v>
      </c>
      <c r="E43" s="7" t="s">
        <v>250</v>
      </c>
      <c r="F43" s="146">
        <v>44641</v>
      </c>
      <c r="G43" s="85">
        <v>10</v>
      </c>
      <c r="I43" s="135"/>
      <c r="J43" s="4"/>
    </row>
    <row r="44" spans="1:10" ht="21.6" customHeight="1">
      <c r="A44" s="288" t="s">
        <v>1881</v>
      </c>
      <c r="B44" s="7" t="s">
        <v>1787</v>
      </c>
      <c r="C44" s="7" t="s">
        <v>1879</v>
      </c>
      <c r="D44" s="7" t="s">
        <v>1880</v>
      </c>
      <c r="E44" s="7" t="s">
        <v>250</v>
      </c>
      <c r="F44" s="146">
        <v>44647</v>
      </c>
      <c r="G44" s="85">
        <v>10</v>
      </c>
      <c r="I44" s="135"/>
      <c r="J44" s="4"/>
    </row>
    <row r="45" spans="1:10" ht="21.6" customHeight="1">
      <c r="A45" s="289" t="s">
        <v>2998</v>
      </c>
      <c r="B45" s="7" t="s">
        <v>1787</v>
      </c>
      <c r="C45" s="7" t="s">
        <v>1879</v>
      </c>
      <c r="D45" s="7" t="s">
        <v>2997</v>
      </c>
      <c r="E45" s="7" t="s">
        <v>250</v>
      </c>
      <c r="F45" s="146">
        <v>45006</v>
      </c>
      <c r="G45" s="85">
        <v>10</v>
      </c>
      <c r="I45" s="135"/>
      <c r="J45" s="4"/>
    </row>
    <row r="46" spans="1:10" ht="21.6" customHeight="1">
      <c r="A46" s="288" t="s">
        <v>98</v>
      </c>
      <c r="B46" s="7" t="s">
        <v>1788</v>
      </c>
      <c r="C46" s="7" t="s">
        <v>409</v>
      </c>
      <c r="D46" s="7" t="s">
        <v>421</v>
      </c>
      <c r="E46" s="7" t="s">
        <v>86</v>
      </c>
      <c r="F46" s="146">
        <v>43513</v>
      </c>
      <c r="G46" s="85">
        <v>6</v>
      </c>
      <c r="I46" s="135"/>
      <c r="J46" s="4"/>
    </row>
    <row r="47" spans="1:10" ht="21.6" customHeight="1">
      <c r="A47" s="288" t="s">
        <v>1171</v>
      </c>
      <c r="B47" s="7" t="s">
        <v>1788</v>
      </c>
      <c r="C47" s="7" t="s">
        <v>409</v>
      </c>
      <c r="D47" s="7" t="s">
        <v>1172</v>
      </c>
      <c r="E47" s="7" t="s">
        <v>83</v>
      </c>
      <c r="F47" s="146">
        <v>43786</v>
      </c>
      <c r="G47" s="85">
        <v>6</v>
      </c>
      <c r="I47" s="135"/>
      <c r="J47" s="4"/>
    </row>
    <row r="48" spans="1:10" s="63" customFormat="1" ht="21.6" customHeight="1">
      <c r="A48" s="288" t="s">
        <v>1173</v>
      </c>
      <c r="B48" s="7" t="s">
        <v>1788</v>
      </c>
      <c r="C48" s="7" t="s">
        <v>409</v>
      </c>
      <c r="D48" s="7" t="s">
        <v>1174</v>
      </c>
      <c r="E48" s="7" t="s">
        <v>86</v>
      </c>
      <c r="F48" s="146">
        <v>43856</v>
      </c>
      <c r="G48" s="85">
        <v>6</v>
      </c>
      <c r="H48" s="4"/>
      <c r="I48" s="135"/>
      <c r="J48" s="4"/>
    </row>
    <row r="49" spans="1:10" ht="21.6" customHeight="1">
      <c r="A49" s="288" t="s">
        <v>1175</v>
      </c>
      <c r="B49" s="7" t="s">
        <v>1788</v>
      </c>
      <c r="C49" s="7" t="s">
        <v>433</v>
      </c>
      <c r="D49" s="7" t="s">
        <v>1176</v>
      </c>
      <c r="E49" s="7" t="s">
        <v>250</v>
      </c>
      <c r="F49" s="146">
        <v>44248</v>
      </c>
      <c r="G49" s="85">
        <v>6</v>
      </c>
      <c r="J49" s="339" t="s">
        <v>1759</v>
      </c>
    </row>
    <row r="50" spans="1:10" ht="21.6" customHeight="1">
      <c r="A50" s="288" t="s">
        <v>1882</v>
      </c>
      <c r="B50" s="7" t="s">
        <v>1788</v>
      </c>
      <c r="C50" s="7" t="s">
        <v>433</v>
      </c>
      <c r="D50" s="7" t="s">
        <v>1883</v>
      </c>
      <c r="E50" s="7" t="s">
        <v>250</v>
      </c>
      <c r="F50" s="146">
        <v>44619</v>
      </c>
      <c r="G50" s="85">
        <v>6</v>
      </c>
      <c r="J50" s="4"/>
    </row>
    <row r="51" spans="1:10" ht="21.6" customHeight="1">
      <c r="A51" s="289" t="s">
        <v>3000</v>
      </c>
      <c r="B51" s="7" t="s">
        <v>1788</v>
      </c>
      <c r="C51" s="7" t="s">
        <v>433</v>
      </c>
      <c r="D51" s="7" t="s">
        <v>2999</v>
      </c>
      <c r="E51" s="7" t="s">
        <v>250</v>
      </c>
      <c r="F51" s="146">
        <v>44878</v>
      </c>
      <c r="G51" s="85">
        <v>6</v>
      </c>
      <c r="J51" s="4"/>
    </row>
    <row r="52" spans="1:10" ht="21.6" customHeight="1">
      <c r="A52" s="289" t="s">
        <v>3505</v>
      </c>
      <c r="B52" s="7" t="s">
        <v>3003</v>
      </c>
      <c r="C52" s="363" t="s">
        <v>2977</v>
      </c>
      <c r="D52" s="7" t="s">
        <v>3001</v>
      </c>
      <c r="E52" s="7" t="s">
        <v>3002</v>
      </c>
      <c r="F52" s="146">
        <v>44988</v>
      </c>
      <c r="G52" s="85">
        <v>8</v>
      </c>
      <c r="J52" s="4"/>
    </row>
    <row r="53" spans="1:10" ht="21.6" customHeight="1">
      <c r="A53" s="289" t="s">
        <v>1884</v>
      </c>
      <c r="B53" s="209" t="s">
        <v>1789</v>
      </c>
      <c r="C53" s="209" t="s">
        <v>410</v>
      </c>
      <c r="D53" s="209" t="s">
        <v>1177</v>
      </c>
      <c r="E53" s="209" t="s">
        <v>83</v>
      </c>
      <c r="F53" s="292">
        <v>43744</v>
      </c>
      <c r="G53" s="131">
        <v>5</v>
      </c>
    </row>
    <row r="54" spans="1:10" ht="21.6" customHeight="1">
      <c r="A54" s="288" t="s">
        <v>434</v>
      </c>
      <c r="B54" s="7" t="s">
        <v>1789</v>
      </c>
      <c r="C54" s="7" t="s">
        <v>435</v>
      </c>
      <c r="D54" s="209" t="s">
        <v>436</v>
      </c>
      <c r="E54" s="7" t="s">
        <v>250</v>
      </c>
      <c r="F54" s="146">
        <v>44255</v>
      </c>
      <c r="G54" s="85">
        <v>5</v>
      </c>
    </row>
    <row r="55" spans="1:10" ht="21.6" customHeight="1">
      <c r="A55" s="288" t="s">
        <v>1885</v>
      </c>
      <c r="B55" s="7" t="s">
        <v>1789</v>
      </c>
      <c r="C55" s="7" t="s">
        <v>435</v>
      </c>
      <c r="D55" s="209" t="s">
        <v>1886</v>
      </c>
      <c r="E55" s="7" t="s">
        <v>250</v>
      </c>
      <c r="F55" s="146">
        <v>44615</v>
      </c>
      <c r="G55" s="85">
        <v>5</v>
      </c>
      <c r="H55" s="62"/>
      <c r="I55" s="62"/>
      <c r="J55" s="63"/>
    </row>
    <row r="56" spans="1:10" ht="21.6" customHeight="1">
      <c r="A56" s="289" t="s">
        <v>3005</v>
      </c>
      <c r="B56" s="7" t="s">
        <v>1789</v>
      </c>
      <c r="C56" s="7" t="s">
        <v>435</v>
      </c>
      <c r="D56" s="209" t="s">
        <v>3004</v>
      </c>
      <c r="E56" s="7" t="s">
        <v>250</v>
      </c>
      <c r="F56" s="146">
        <v>44976</v>
      </c>
      <c r="G56" s="85">
        <v>5</v>
      </c>
      <c r="H56" s="62"/>
      <c r="I56" s="62"/>
      <c r="J56" s="63"/>
    </row>
    <row r="57" spans="1:10" ht="21.6" customHeight="1">
      <c r="A57" s="288" t="s">
        <v>437</v>
      </c>
      <c r="B57" s="210" t="s">
        <v>1790</v>
      </c>
      <c r="C57" s="92" t="s">
        <v>1887</v>
      </c>
      <c r="D57" s="211" t="s">
        <v>1888</v>
      </c>
      <c r="E57" s="92" t="s">
        <v>438</v>
      </c>
      <c r="F57" s="146" t="s">
        <v>439</v>
      </c>
      <c r="G57" s="131">
        <v>20</v>
      </c>
      <c r="H57" s="62"/>
      <c r="I57" s="62"/>
      <c r="J57" s="63"/>
    </row>
    <row r="58" spans="1:10" ht="21.6" customHeight="1">
      <c r="A58" s="291" t="s">
        <v>440</v>
      </c>
      <c r="B58" s="210" t="s">
        <v>1790</v>
      </c>
      <c r="C58" s="92" t="s">
        <v>1887</v>
      </c>
      <c r="D58" s="211" t="s">
        <v>1889</v>
      </c>
      <c r="E58" s="92" t="s">
        <v>438</v>
      </c>
      <c r="F58" s="146" t="s">
        <v>1890</v>
      </c>
      <c r="G58" s="131">
        <v>20</v>
      </c>
    </row>
    <row r="59" spans="1:10" ht="21.6" customHeight="1">
      <c r="A59" s="291" t="s">
        <v>2940</v>
      </c>
      <c r="B59" s="209" t="s">
        <v>1891</v>
      </c>
      <c r="C59" s="209" t="s">
        <v>1892</v>
      </c>
      <c r="D59" s="209" t="s">
        <v>1893</v>
      </c>
      <c r="E59" s="209" t="s">
        <v>1894</v>
      </c>
      <c r="F59" s="292" t="s">
        <v>1890</v>
      </c>
      <c r="G59" s="131">
        <v>5</v>
      </c>
    </row>
  </sheetData>
  <sheetProtection algorithmName="SHA-512" hashValue="QIbDBqG+qQxV8H6mDlViUNQvZ/6mZUGZNaEY9AIHsP6IXc0ygFe7fIp8hNTGJG8GueR5l69kOnkdPa5xKnbhOQ==" saltValue="kemB7CVcn08dgizbiYb0uw==" spinCount="100000" sheet="1" formatCells="0" formatColumns="0" formatRows="0" insertColumns="0" insertRows="0" insertHyperlinks="0" deleteColumns="0" deleteRows="0" sort="0" autoFilter="0"/>
  <phoneticPr fontId="2"/>
  <conditionalFormatting sqref="A3:A57">
    <cfRule type="duplicateValues" dxfId="112" priority="1050"/>
  </conditionalFormatting>
  <conditionalFormatting sqref="A9">
    <cfRule type="duplicateValues" dxfId="111" priority="7"/>
    <cfRule type="duplicateValues" dxfId="110" priority="8"/>
  </conditionalFormatting>
  <conditionalFormatting sqref="A12:A13">
    <cfRule type="duplicateValues" dxfId="109" priority="15"/>
    <cfRule type="duplicateValues" dxfId="108" priority="16"/>
    <cfRule type="duplicateValues" dxfId="107" priority="17"/>
  </conditionalFormatting>
  <conditionalFormatting sqref="A21:A22">
    <cfRule type="duplicateValues" dxfId="106" priority="9"/>
    <cfRule type="duplicateValues" dxfId="105" priority="10"/>
  </conditionalFormatting>
  <conditionalFormatting sqref="A23:A24">
    <cfRule type="duplicateValues" dxfId="104" priority="11"/>
    <cfRule type="duplicateValues" dxfId="103" priority="12"/>
  </conditionalFormatting>
  <conditionalFormatting sqref="A28:A29">
    <cfRule type="duplicateValues" dxfId="102" priority="13"/>
    <cfRule type="duplicateValues" dxfId="101" priority="14"/>
  </conditionalFormatting>
  <conditionalFormatting sqref="A33:A38">
    <cfRule type="duplicateValues" dxfId="100" priority="2"/>
    <cfRule type="duplicateValues" dxfId="99" priority="3"/>
    <cfRule type="duplicateValues" dxfId="98" priority="4"/>
  </conditionalFormatting>
  <conditionalFormatting sqref="A39:A58 A3:A11 A14:A32">
    <cfRule type="duplicateValues" dxfId="97" priority="1046"/>
  </conditionalFormatting>
  <conditionalFormatting sqref="A60:A1048576 A30:A32 A25:A27 A2:A8 A10:A11 A14:A20 A39:A58">
    <cfRule type="duplicateValues" dxfId="96" priority="5"/>
    <cfRule type="duplicateValues" dxfId="95" priority="6"/>
  </conditionalFormatting>
  <dataValidations count="1">
    <dataValidation type="list" showInputMessage="1" showErrorMessage="1" sqref="G30:G35" xr:uid="{D0D93AFC-993B-4548-A664-0A81627C72A8}">
      <formula1>$I$29:$I$41</formula1>
    </dataValidation>
  </dataValidations>
  <pageMargins left="0.25" right="0.25" top="0.75" bottom="0.75" header="0.3" footer="0.3"/>
  <pageSetup paperSize="9" scale="56" fitToHeight="0"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8" tint="0.59999389629810485"/>
    <pageSetUpPr fitToPage="1"/>
  </sheetPr>
  <dimension ref="A1:P160"/>
  <sheetViews>
    <sheetView workbookViewId="0">
      <pane ySplit="2" topLeftCell="A3" activePane="bottomLeft" state="frozen"/>
      <selection activeCell="B1" sqref="B1"/>
      <selection pane="bottomLeft" activeCell="K22" sqref="K22"/>
    </sheetView>
  </sheetViews>
  <sheetFormatPr defaultColWidth="8.75" defaultRowHeight="21.6" customHeight="1"/>
  <cols>
    <col min="1" max="1" width="13.5" style="98" customWidth="1"/>
    <col min="2" max="2" width="21.25" style="67" customWidth="1"/>
    <col min="3" max="3" width="27.25" style="67" hidden="1" customWidth="1"/>
    <col min="4" max="4" width="55.25" style="67" customWidth="1"/>
    <col min="5" max="5" width="8.75" style="98" hidden="1" customWidth="1"/>
    <col min="6" max="6" width="8.75" style="122" hidden="1" customWidth="1"/>
    <col min="7" max="7" width="19" style="91" hidden="1" customWidth="1"/>
    <col min="8" max="8" width="15.75" style="125" customWidth="1"/>
    <col min="9" max="9" width="16.75" style="125" customWidth="1"/>
    <col min="10" max="10" width="6.25" style="98" customWidth="1"/>
    <col min="12" max="12" width="6.125" style="98" hidden="1" customWidth="1"/>
    <col min="13" max="13" width="6.25" style="98" hidden="1" customWidth="1"/>
    <col min="14" max="14" width="3.75" style="67" hidden="1" customWidth="1"/>
    <col min="15" max="15" width="12.125" style="67" hidden="1" customWidth="1"/>
    <col min="16" max="16" width="32.25" style="67" customWidth="1"/>
    <col min="17" max="17" width="7.25" style="67" customWidth="1"/>
    <col min="18" max="18" width="9.25" style="67" customWidth="1"/>
    <col min="19" max="249" width="8.75" style="67"/>
    <col min="250" max="250" width="17.625" style="67" bestFit="1" customWidth="1"/>
    <col min="251" max="251" width="40.125" style="67" bestFit="1" customWidth="1"/>
    <col min="252" max="252" width="59.625" style="67" bestFit="1" customWidth="1"/>
    <col min="253" max="253" width="31.75" style="67" bestFit="1" customWidth="1"/>
    <col min="254" max="254" width="21.25" style="67" bestFit="1" customWidth="1"/>
    <col min="255" max="255" width="14.625" style="67" bestFit="1" customWidth="1"/>
    <col min="256" max="505" width="8.75" style="67"/>
    <col min="506" max="506" width="17.625" style="67" bestFit="1" customWidth="1"/>
    <col min="507" max="507" width="40.125" style="67" bestFit="1" customWidth="1"/>
    <col min="508" max="508" width="59.625" style="67" bestFit="1" customWidth="1"/>
    <col min="509" max="509" width="31.75" style="67" bestFit="1" customWidth="1"/>
    <col min="510" max="510" width="21.25" style="67" bestFit="1" customWidth="1"/>
    <col min="511" max="511" width="14.625" style="67" bestFit="1" customWidth="1"/>
    <col min="512" max="761" width="8.75" style="67"/>
    <col min="762" max="762" width="17.625" style="67" bestFit="1" customWidth="1"/>
    <col min="763" max="763" width="40.125" style="67" bestFit="1" customWidth="1"/>
    <col min="764" max="764" width="59.625" style="67" bestFit="1" customWidth="1"/>
    <col min="765" max="765" width="31.75" style="67" bestFit="1" customWidth="1"/>
    <col min="766" max="766" width="21.25" style="67" bestFit="1" customWidth="1"/>
    <col min="767" max="767" width="14.625" style="67" bestFit="1" customWidth="1"/>
    <col min="768" max="1017" width="8.75" style="67"/>
    <col min="1018" max="1018" width="17.625" style="67" bestFit="1" customWidth="1"/>
    <col min="1019" max="1019" width="40.125" style="67" bestFit="1" customWidth="1"/>
    <col min="1020" max="1020" width="59.625" style="67" bestFit="1" customWidth="1"/>
    <col min="1021" max="1021" width="31.75" style="67" bestFit="1" customWidth="1"/>
    <col min="1022" max="1022" width="21.25" style="67" bestFit="1" customWidth="1"/>
    <col min="1023" max="1023" width="14.625" style="67" bestFit="1" customWidth="1"/>
    <col min="1024" max="1273" width="8.75" style="67"/>
    <col min="1274" max="1274" width="17.625" style="67" bestFit="1" customWidth="1"/>
    <col min="1275" max="1275" width="40.125" style="67" bestFit="1" customWidth="1"/>
    <col min="1276" max="1276" width="59.625" style="67" bestFit="1" customWidth="1"/>
    <col min="1277" max="1277" width="31.75" style="67" bestFit="1" customWidth="1"/>
    <col min="1278" max="1278" width="21.25" style="67" bestFit="1" customWidth="1"/>
    <col min="1279" max="1279" width="14.625" style="67" bestFit="1" customWidth="1"/>
    <col min="1280" max="1529" width="8.75" style="67"/>
    <col min="1530" max="1530" width="17.625" style="67" bestFit="1" customWidth="1"/>
    <col min="1531" max="1531" width="40.125" style="67" bestFit="1" customWidth="1"/>
    <col min="1532" max="1532" width="59.625" style="67" bestFit="1" customWidth="1"/>
    <col min="1533" max="1533" width="31.75" style="67" bestFit="1" customWidth="1"/>
    <col min="1534" max="1534" width="21.25" style="67" bestFit="1" customWidth="1"/>
    <col min="1535" max="1535" width="14.625" style="67" bestFit="1" customWidth="1"/>
    <col min="1536" max="1785" width="8.75" style="67"/>
    <col min="1786" max="1786" width="17.625" style="67" bestFit="1" customWidth="1"/>
    <col min="1787" max="1787" width="40.125" style="67" bestFit="1" customWidth="1"/>
    <col min="1788" max="1788" width="59.625" style="67" bestFit="1" customWidth="1"/>
    <col min="1789" max="1789" width="31.75" style="67" bestFit="1" customWidth="1"/>
    <col min="1790" max="1790" width="21.25" style="67" bestFit="1" customWidth="1"/>
    <col min="1791" max="1791" width="14.625" style="67" bestFit="1" customWidth="1"/>
    <col min="1792" max="2041" width="8.75" style="67"/>
    <col min="2042" max="2042" width="17.625" style="67" bestFit="1" customWidth="1"/>
    <col min="2043" max="2043" width="40.125" style="67" bestFit="1" customWidth="1"/>
    <col min="2044" max="2044" width="59.625" style="67" bestFit="1" customWidth="1"/>
    <col min="2045" max="2045" width="31.75" style="67" bestFit="1" customWidth="1"/>
    <col min="2046" max="2046" width="21.25" style="67" bestFit="1" customWidth="1"/>
    <col min="2047" max="2047" width="14.625" style="67" bestFit="1" customWidth="1"/>
    <col min="2048" max="2297" width="8.75" style="67"/>
    <col min="2298" max="2298" width="17.625" style="67" bestFit="1" customWidth="1"/>
    <col min="2299" max="2299" width="40.125" style="67" bestFit="1" customWidth="1"/>
    <col min="2300" max="2300" width="59.625" style="67" bestFit="1" customWidth="1"/>
    <col min="2301" max="2301" width="31.75" style="67" bestFit="1" customWidth="1"/>
    <col min="2302" max="2302" width="21.25" style="67" bestFit="1" customWidth="1"/>
    <col min="2303" max="2303" width="14.625" style="67" bestFit="1" customWidth="1"/>
    <col min="2304" max="2553" width="8.75" style="67"/>
    <col min="2554" max="2554" width="17.625" style="67" bestFit="1" customWidth="1"/>
    <col min="2555" max="2555" width="40.125" style="67" bestFit="1" customWidth="1"/>
    <col min="2556" max="2556" width="59.625" style="67" bestFit="1" customWidth="1"/>
    <col min="2557" max="2557" width="31.75" style="67" bestFit="1" customWidth="1"/>
    <col min="2558" max="2558" width="21.25" style="67" bestFit="1" customWidth="1"/>
    <col min="2559" max="2559" width="14.625" style="67" bestFit="1" customWidth="1"/>
    <col min="2560" max="2809" width="8.75" style="67"/>
    <col min="2810" max="2810" width="17.625" style="67" bestFit="1" customWidth="1"/>
    <col min="2811" max="2811" width="40.125" style="67" bestFit="1" customWidth="1"/>
    <col min="2812" max="2812" width="59.625" style="67" bestFit="1" customWidth="1"/>
    <col min="2813" max="2813" width="31.75" style="67" bestFit="1" customWidth="1"/>
    <col min="2814" max="2814" width="21.25" style="67" bestFit="1" customWidth="1"/>
    <col min="2815" max="2815" width="14.625" style="67" bestFit="1" customWidth="1"/>
    <col min="2816" max="3065" width="8.75" style="67"/>
    <col min="3066" max="3066" width="17.625" style="67" bestFit="1" customWidth="1"/>
    <col min="3067" max="3067" width="40.125" style="67" bestFit="1" customWidth="1"/>
    <col min="3068" max="3068" width="59.625" style="67" bestFit="1" customWidth="1"/>
    <col min="3069" max="3069" width="31.75" style="67" bestFit="1" customWidth="1"/>
    <col min="3070" max="3070" width="21.25" style="67" bestFit="1" customWidth="1"/>
    <col min="3071" max="3071" width="14.625" style="67" bestFit="1" customWidth="1"/>
    <col min="3072" max="3321" width="8.75" style="67"/>
    <col min="3322" max="3322" width="17.625" style="67" bestFit="1" customWidth="1"/>
    <col min="3323" max="3323" width="40.125" style="67" bestFit="1" customWidth="1"/>
    <col min="3324" max="3324" width="59.625" style="67" bestFit="1" customWidth="1"/>
    <col min="3325" max="3325" width="31.75" style="67" bestFit="1" customWidth="1"/>
    <col min="3326" max="3326" width="21.25" style="67" bestFit="1" customWidth="1"/>
    <col min="3327" max="3327" width="14.625" style="67" bestFit="1" customWidth="1"/>
    <col min="3328" max="3577" width="8.75" style="67"/>
    <col min="3578" max="3578" width="17.625" style="67" bestFit="1" customWidth="1"/>
    <col min="3579" max="3579" width="40.125" style="67" bestFit="1" customWidth="1"/>
    <col min="3580" max="3580" width="59.625" style="67" bestFit="1" customWidth="1"/>
    <col min="3581" max="3581" width="31.75" style="67" bestFit="1" customWidth="1"/>
    <col min="3582" max="3582" width="21.25" style="67" bestFit="1" customWidth="1"/>
    <col min="3583" max="3583" width="14.625" style="67" bestFit="1" customWidth="1"/>
    <col min="3584" max="3833" width="8.75" style="67"/>
    <col min="3834" max="3834" width="17.625" style="67" bestFit="1" customWidth="1"/>
    <col min="3835" max="3835" width="40.125" style="67" bestFit="1" customWidth="1"/>
    <col min="3836" max="3836" width="59.625" style="67" bestFit="1" customWidth="1"/>
    <col min="3837" max="3837" width="31.75" style="67" bestFit="1" customWidth="1"/>
    <col min="3838" max="3838" width="21.25" style="67" bestFit="1" customWidth="1"/>
    <col min="3839" max="3839" width="14.625" style="67" bestFit="1" customWidth="1"/>
    <col min="3840" max="4089" width="8.75" style="67"/>
    <col min="4090" max="4090" width="17.625" style="67" bestFit="1" customWidth="1"/>
    <col min="4091" max="4091" width="40.125" style="67" bestFit="1" customWidth="1"/>
    <col min="4092" max="4092" width="59.625" style="67" bestFit="1" customWidth="1"/>
    <col min="4093" max="4093" width="31.75" style="67" bestFit="1" customWidth="1"/>
    <col min="4094" max="4094" width="21.25" style="67" bestFit="1" customWidth="1"/>
    <col min="4095" max="4095" width="14.625" style="67" bestFit="1" customWidth="1"/>
    <col min="4096" max="4345" width="8.75" style="67"/>
    <col min="4346" max="4346" width="17.625" style="67" bestFit="1" customWidth="1"/>
    <col min="4347" max="4347" width="40.125" style="67" bestFit="1" customWidth="1"/>
    <col min="4348" max="4348" width="59.625" style="67" bestFit="1" customWidth="1"/>
    <col min="4349" max="4349" width="31.75" style="67" bestFit="1" customWidth="1"/>
    <col min="4350" max="4350" width="21.25" style="67" bestFit="1" customWidth="1"/>
    <col min="4351" max="4351" width="14.625" style="67" bestFit="1" customWidth="1"/>
    <col min="4352" max="4601" width="8.75" style="67"/>
    <col min="4602" max="4602" width="17.625" style="67" bestFit="1" customWidth="1"/>
    <col min="4603" max="4603" width="40.125" style="67" bestFit="1" customWidth="1"/>
    <col min="4604" max="4604" width="59.625" style="67" bestFit="1" customWidth="1"/>
    <col min="4605" max="4605" width="31.75" style="67" bestFit="1" customWidth="1"/>
    <col min="4606" max="4606" width="21.25" style="67" bestFit="1" customWidth="1"/>
    <col min="4607" max="4607" width="14.625" style="67" bestFit="1" customWidth="1"/>
    <col min="4608" max="4857" width="8.75" style="67"/>
    <col min="4858" max="4858" width="17.625" style="67" bestFit="1" customWidth="1"/>
    <col min="4859" max="4859" width="40.125" style="67" bestFit="1" customWidth="1"/>
    <col min="4860" max="4860" width="59.625" style="67" bestFit="1" customWidth="1"/>
    <col min="4861" max="4861" width="31.75" style="67" bestFit="1" customWidth="1"/>
    <col min="4862" max="4862" width="21.25" style="67" bestFit="1" customWidth="1"/>
    <col min="4863" max="4863" width="14.625" style="67" bestFit="1" customWidth="1"/>
    <col min="4864" max="5113" width="8.75" style="67"/>
    <col min="5114" max="5114" width="17.625" style="67" bestFit="1" customWidth="1"/>
    <col min="5115" max="5115" width="40.125" style="67" bestFit="1" customWidth="1"/>
    <col min="5116" max="5116" width="59.625" style="67" bestFit="1" customWidth="1"/>
    <col min="5117" max="5117" width="31.75" style="67" bestFit="1" customWidth="1"/>
    <col min="5118" max="5118" width="21.25" style="67" bestFit="1" customWidth="1"/>
    <col min="5119" max="5119" width="14.625" style="67" bestFit="1" customWidth="1"/>
    <col min="5120" max="5369" width="8.75" style="67"/>
    <col min="5370" max="5370" width="17.625" style="67" bestFit="1" customWidth="1"/>
    <col min="5371" max="5371" width="40.125" style="67" bestFit="1" customWidth="1"/>
    <col min="5372" max="5372" width="59.625" style="67" bestFit="1" customWidth="1"/>
    <col min="5373" max="5373" width="31.75" style="67" bestFit="1" customWidth="1"/>
    <col min="5374" max="5374" width="21.25" style="67" bestFit="1" customWidth="1"/>
    <col min="5375" max="5375" width="14.625" style="67" bestFit="1" customWidth="1"/>
    <col min="5376" max="5625" width="8.75" style="67"/>
    <col min="5626" max="5626" width="17.625" style="67" bestFit="1" customWidth="1"/>
    <col min="5627" max="5627" width="40.125" style="67" bestFit="1" customWidth="1"/>
    <col min="5628" max="5628" width="59.625" style="67" bestFit="1" customWidth="1"/>
    <col min="5629" max="5629" width="31.75" style="67" bestFit="1" customWidth="1"/>
    <col min="5630" max="5630" width="21.25" style="67" bestFit="1" customWidth="1"/>
    <col min="5631" max="5631" width="14.625" style="67" bestFit="1" customWidth="1"/>
    <col min="5632" max="5881" width="8.75" style="67"/>
    <col min="5882" max="5882" width="17.625" style="67" bestFit="1" customWidth="1"/>
    <col min="5883" max="5883" width="40.125" style="67" bestFit="1" customWidth="1"/>
    <col min="5884" max="5884" width="59.625" style="67" bestFit="1" customWidth="1"/>
    <col min="5885" max="5885" width="31.75" style="67" bestFit="1" customWidth="1"/>
    <col min="5886" max="5886" width="21.25" style="67" bestFit="1" customWidth="1"/>
    <col min="5887" max="5887" width="14.625" style="67" bestFit="1" customWidth="1"/>
    <col min="5888" max="6137" width="8.75" style="67"/>
    <col min="6138" max="6138" width="17.625" style="67" bestFit="1" customWidth="1"/>
    <col min="6139" max="6139" width="40.125" style="67" bestFit="1" customWidth="1"/>
    <col min="6140" max="6140" width="59.625" style="67" bestFit="1" customWidth="1"/>
    <col min="6141" max="6141" width="31.75" style="67" bestFit="1" customWidth="1"/>
    <col min="6142" max="6142" width="21.25" style="67" bestFit="1" customWidth="1"/>
    <col min="6143" max="6143" width="14.625" style="67" bestFit="1" customWidth="1"/>
    <col min="6144" max="6393" width="8.75" style="67"/>
    <col min="6394" max="6394" width="17.625" style="67" bestFit="1" customWidth="1"/>
    <col min="6395" max="6395" width="40.125" style="67" bestFit="1" customWidth="1"/>
    <col min="6396" max="6396" width="59.625" style="67" bestFit="1" customWidth="1"/>
    <col min="6397" max="6397" width="31.75" style="67" bestFit="1" customWidth="1"/>
    <col min="6398" max="6398" width="21.25" style="67" bestFit="1" customWidth="1"/>
    <col min="6399" max="6399" width="14.625" style="67" bestFit="1" customWidth="1"/>
    <col min="6400" max="6649" width="8.75" style="67"/>
    <col min="6650" max="6650" width="17.625" style="67" bestFit="1" customWidth="1"/>
    <col min="6651" max="6651" width="40.125" style="67" bestFit="1" customWidth="1"/>
    <col min="6652" max="6652" width="59.625" style="67" bestFit="1" customWidth="1"/>
    <col min="6653" max="6653" width="31.75" style="67" bestFit="1" customWidth="1"/>
    <col min="6654" max="6654" width="21.25" style="67" bestFit="1" customWidth="1"/>
    <col min="6655" max="6655" width="14.625" style="67" bestFit="1" customWidth="1"/>
    <col min="6656" max="6905" width="8.75" style="67"/>
    <col min="6906" max="6906" width="17.625" style="67" bestFit="1" customWidth="1"/>
    <col min="6907" max="6907" width="40.125" style="67" bestFit="1" customWidth="1"/>
    <col min="6908" max="6908" width="59.625" style="67" bestFit="1" customWidth="1"/>
    <col min="6909" max="6909" width="31.75" style="67" bestFit="1" customWidth="1"/>
    <col min="6910" max="6910" width="21.25" style="67" bestFit="1" customWidth="1"/>
    <col min="6911" max="6911" width="14.625" style="67" bestFit="1" customWidth="1"/>
    <col min="6912" max="7161" width="8.75" style="67"/>
    <col min="7162" max="7162" width="17.625" style="67" bestFit="1" customWidth="1"/>
    <col min="7163" max="7163" width="40.125" style="67" bestFit="1" customWidth="1"/>
    <col min="7164" max="7164" width="59.625" style="67" bestFit="1" customWidth="1"/>
    <col min="7165" max="7165" width="31.75" style="67" bestFit="1" customWidth="1"/>
    <col min="7166" max="7166" width="21.25" style="67" bestFit="1" customWidth="1"/>
    <col min="7167" max="7167" width="14.625" style="67" bestFit="1" customWidth="1"/>
    <col min="7168" max="7417" width="8.75" style="67"/>
    <col min="7418" max="7418" width="17.625" style="67" bestFit="1" customWidth="1"/>
    <col min="7419" max="7419" width="40.125" style="67" bestFit="1" customWidth="1"/>
    <col min="7420" max="7420" width="59.625" style="67" bestFit="1" customWidth="1"/>
    <col min="7421" max="7421" width="31.75" style="67" bestFit="1" customWidth="1"/>
    <col min="7422" max="7422" width="21.25" style="67" bestFit="1" customWidth="1"/>
    <col min="7423" max="7423" width="14.625" style="67" bestFit="1" customWidth="1"/>
    <col min="7424" max="7673" width="8.75" style="67"/>
    <col min="7674" max="7674" width="17.625" style="67" bestFit="1" customWidth="1"/>
    <col min="7675" max="7675" width="40.125" style="67" bestFit="1" customWidth="1"/>
    <col min="7676" max="7676" width="59.625" style="67" bestFit="1" customWidth="1"/>
    <col min="7677" max="7677" width="31.75" style="67" bestFit="1" customWidth="1"/>
    <col min="7678" max="7678" width="21.25" style="67" bestFit="1" customWidth="1"/>
    <col min="7679" max="7679" width="14.625" style="67" bestFit="1" customWidth="1"/>
    <col min="7680" max="7929" width="8.75" style="67"/>
    <col min="7930" max="7930" width="17.625" style="67" bestFit="1" customWidth="1"/>
    <col min="7931" max="7931" width="40.125" style="67" bestFit="1" customWidth="1"/>
    <col min="7932" max="7932" width="59.625" style="67" bestFit="1" customWidth="1"/>
    <col min="7933" max="7933" width="31.75" style="67" bestFit="1" customWidth="1"/>
    <col min="7934" max="7934" width="21.25" style="67" bestFit="1" customWidth="1"/>
    <col min="7935" max="7935" width="14.625" style="67" bestFit="1" customWidth="1"/>
    <col min="7936" max="8185" width="8.75" style="67"/>
    <col min="8186" max="8186" width="17.625" style="67" bestFit="1" customWidth="1"/>
    <col min="8187" max="8187" width="40.125" style="67" bestFit="1" customWidth="1"/>
    <col min="8188" max="8188" width="59.625" style="67" bestFit="1" customWidth="1"/>
    <col min="8189" max="8189" width="31.75" style="67" bestFit="1" customWidth="1"/>
    <col min="8190" max="8190" width="21.25" style="67" bestFit="1" customWidth="1"/>
    <col min="8191" max="8191" width="14.625" style="67" bestFit="1" customWidth="1"/>
    <col min="8192" max="8441" width="8.75" style="67"/>
    <col min="8442" max="8442" width="17.625" style="67" bestFit="1" customWidth="1"/>
    <col min="8443" max="8443" width="40.125" style="67" bestFit="1" customWidth="1"/>
    <col min="8444" max="8444" width="59.625" style="67" bestFit="1" customWidth="1"/>
    <col min="8445" max="8445" width="31.75" style="67" bestFit="1" customWidth="1"/>
    <col min="8446" max="8446" width="21.25" style="67" bestFit="1" customWidth="1"/>
    <col min="8447" max="8447" width="14.625" style="67" bestFit="1" customWidth="1"/>
    <col min="8448" max="8697" width="8.75" style="67"/>
    <col min="8698" max="8698" width="17.625" style="67" bestFit="1" customWidth="1"/>
    <col min="8699" max="8699" width="40.125" style="67" bestFit="1" customWidth="1"/>
    <col min="8700" max="8700" width="59.625" style="67" bestFit="1" customWidth="1"/>
    <col min="8701" max="8701" width="31.75" style="67" bestFit="1" customWidth="1"/>
    <col min="8702" max="8702" width="21.25" style="67" bestFit="1" customWidth="1"/>
    <col min="8703" max="8703" width="14.625" style="67" bestFit="1" customWidth="1"/>
    <col min="8704" max="8953" width="8.75" style="67"/>
    <col min="8954" max="8954" width="17.625" style="67" bestFit="1" customWidth="1"/>
    <col min="8955" max="8955" width="40.125" style="67" bestFit="1" customWidth="1"/>
    <col min="8956" max="8956" width="59.625" style="67" bestFit="1" customWidth="1"/>
    <col min="8957" max="8957" width="31.75" style="67" bestFit="1" customWidth="1"/>
    <col min="8958" max="8958" width="21.25" style="67" bestFit="1" customWidth="1"/>
    <col min="8959" max="8959" width="14.625" style="67" bestFit="1" customWidth="1"/>
    <col min="8960" max="9209" width="8.75" style="67"/>
    <col min="9210" max="9210" width="17.625" style="67" bestFit="1" customWidth="1"/>
    <col min="9211" max="9211" width="40.125" style="67" bestFit="1" customWidth="1"/>
    <col min="9212" max="9212" width="59.625" style="67" bestFit="1" customWidth="1"/>
    <col min="9213" max="9213" width="31.75" style="67" bestFit="1" customWidth="1"/>
    <col min="9214" max="9214" width="21.25" style="67" bestFit="1" customWidth="1"/>
    <col min="9215" max="9215" width="14.625" style="67" bestFit="1" customWidth="1"/>
    <col min="9216" max="9465" width="8.75" style="67"/>
    <col min="9466" max="9466" width="17.625" style="67" bestFit="1" customWidth="1"/>
    <col min="9467" max="9467" width="40.125" style="67" bestFit="1" customWidth="1"/>
    <col min="9468" max="9468" width="59.625" style="67" bestFit="1" customWidth="1"/>
    <col min="9469" max="9469" width="31.75" style="67" bestFit="1" customWidth="1"/>
    <col min="9470" max="9470" width="21.25" style="67" bestFit="1" customWidth="1"/>
    <col min="9471" max="9471" width="14.625" style="67" bestFit="1" customWidth="1"/>
    <col min="9472" max="9721" width="8.75" style="67"/>
    <col min="9722" max="9722" width="17.625" style="67" bestFit="1" customWidth="1"/>
    <col min="9723" max="9723" width="40.125" style="67" bestFit="1" customWidth="1"/>
    <col min="9724" max="9724" width="59.625" style="67" bestFit="1" customWidth="1"/>
    <col min="9725" max="9725" width="31.75" style="67" bestFit="1" customWidth="1"/>
    <col min="9726" max="9726" width="21.25" style="67" bestFit="1" customWidth="1"/>
    <col min="9727" max="9727" width="14.625" style="67" bestFit="1" customWidth="1"/>
    <col min="9728" max="9977" width="8.75" style="67"/>
    <col min="9978" max="9978" width="17.625" style="67" bestFit="1" customWidth="1"/>
    <col min="9979" max="9979" width="40.125" style="67" bestFit="1" customWidth="1"/>
    <col min="9980" max="9980" width="59.625" style="67" bestFit="1" customWidth="1"/>
    <col min="9981" max="9981" width="31.75" style="67" bestFit="1" customWidth="1"/>
    <col min="9982" max="9982" width="21.25" style="67" bestFit="1" customWidth="1"/>
    <col min="9983" max="9983" width="14.625" style="67" bestFit="1" customWidth="1"/>
    <col min="9984" max="10233" width="8.75" style="67"/>
    <col min="10234" max="10234" width="17.625" style="67" bestFit="1" customWidth="1"/>
    <col min="10235" max="10235" width="40.125" style="67" bestFit="1" customWidth="1"/>
    <col min="10236" max="10236" width="59.625" style="67" bestFit="1" customWidth="1"/>
    <col min="10237" max="10237" width="31.75" style="67" bestFit="1" customWidth="1"/>
    <col min="10238" max="10238" width="21.25" style="67" bestFit="1" customWidth="1"/>
    <col min="10239" max="10239" width="14.625" style="67" bestFit="1" customWidth="1"/>
    <col min="10240" max="10489" width="8.75" style="67"/>
    <col min="10490" max="10490" width="17.625" style="67" bestFit="1" customWidth="1"/>
    <col min="10491" max="10491" width="40.125" style="67" bestFit="1" customWidth="1"/>
    <col min="10492" max="10492" width="59.625" style="67" bestFit="1" customWidth="1"/>
    <col min="10493" max="10493" width="31.75" style="67" bestFit="1" customWidth="1"/>
    <col min="10494" max="10494" width="21.25" style="67" bestFit="1" customWidth="1"/>
    <col min="10495" max="10495" width="14.625" style="67" bestFit="1" customWidth="1"/>
    <col min="10496" max="10745" width="8.75" style="67"/>
    <col min="10746" max="10746" width="17.625" style="67" bestFit="1" customWidth="1"/>
    <col min="10747" max="10747" width="40.125" style="67" bestFit="1" customWidth="1"/>
    <col min="10748" max="10748" width="59.625" style="67" bestFit="1" customWidth="1"/>
    <col min="10749" max="10749" width="31.75" style="67" bestFit="1" customWidth="1"/>
    <col min="10750" max="10750" width="21.25" style="67" bestFit="1" customWidth="1"/>
    <col min="10751" max="10751" width="14.625" style="67" bestFit="1" customWidth="1"/>
    <col min="10752" max="11001" width="8.75" style="67"/>
    <col min="11002" max="11002" width="17.625" style="67" bestFit="1" customWidth="1"/>
    <col min="11003" max="11003" width="40.125" style="67" bestFit="1" customWidth="1"/>
    <col min="11004" max="11004" width="59.625" style="67" bestFit="1" customWidth="1"/>
    <col min="11005" max="11005" width="31.75" style="67" bestFit="1" customWidth="1"/>
    <col min="11006" max="11006" width="21.25" style="67" bestFit="1" customWidth="1"/>
    <col min="11007" max="11007" width="14.625" style="67" bestFit="1" customWidth="1"/>
    <col min="11008" max="11257" width="8.75" style="67"/>
    <col min="11258" max="11258" width="17.625" style="67" bestFit="1" customWidth="1"/>
    <col min="11259" max="11259" width="40.125" style="67" bestFit="1" customWidth="1"/>
    <col min="11260" max="11260" width="59.625" style="67" bestFit="1" customWidth="1"/>
    <col min="11261" max="11261" width="31.75" style="67" bestFit="1" customWidth="1"/>
    <col min="11262" max="11262" width="21.25" style="67" bestFit="1" customWidth="1"/>
    <col min="11263" max="11263" width="14.625" style="67" bestFit="1" customWidth="1"/>
    <col min="11264" max="11513" width="8.75" style="67"/>
    <col min="11514" max="11514" width="17.625" style="67" bestFit="1" customWidth="1"/>
    <col min="11515" max="11515" width="40.125" style="67" bestFit="1" customWidth="1"/>
    <col min="11516" max="11516" width="59.625" style="67" bestFit="1" customWidth="1"/>
    <col min="11517" max="11517" width="31.75" style="67" bestFit="1" customWidth="1"/>
    <col min="11518" max="11518" width="21.25" style="67" bestFit="1" customWidth="1"/>
    <col min="11519" max="11519" width="14.625" style="67" bestFit="1" customWidth="1"/>
    <col min="11520" max="11769" width="8.75" style="67"/>
    <col min="11770" max="11770" width="17.625" style="67" bestFit="1" customWidth="1"/>
    <col min="11771" max="11771" width="40.125" style="67" bestFit="1" customWidth="1"/>
    <col min="11772" max="11772" width="59.625" style="67" bestFit="1" customWidth="1"/>
    <col min="11773" max="11773" width="31.75" style="67" bestFit="1" customWidth="1"/>
    <col min="11774" max="11774" width="21.25" style="67" bestFit="1" customWidth="1"/>
    <col min="11775" max="11775" width="14.625" style="67" bestFit="1" customWidth="1"/>
    <col min="11776" max="12025" width="8.75" style="67"/>
    <col min="12026" max="12026" width="17.625" style="67" bestFit="1" customWidth="1"/>
    <col min="12027" max="12027" width="40.125" style="67" bestFit="1" customWidth="1"/>
    <col min="12028" max="12028" width="59.625" style="67" bestFit="1" customWidth="1"/>
    <col min="12029" max="12029" width="31.75" style="67" bestFit="1" customWidth="1"/>
    <col min="12030" max="12030" width="21.25" style="67" bestFit="1" customWidth="1"/>
    <col min="12031" max="12031" width="14.625" style="67" bestFit="1" customWidth="1"/>
    <col min="12032" max="12281" width="8.75" style="67"/>
    <col min="12282" max="12282" width="17.625" style="67" bestFit="1" customWidth="1"/>
    <col min="12283" max="12283" width="40.125" style="67" bestFit="1" customWidth="1"/>
    <col min="12284" max="12284" width="59.625" style="67" bestFit="1" customWidth="1"/>
    <col min="12285" max="12285" width="31.75" style="67" bestFit="1" customWidth="1"/>
    <col min="12286" max="12286" width="21.25" style="67" bestFit="1" customWidth="1"/>
    <col min="12287" max="12287" width="14.625" style="67" bestFit="1" customWidth="1"/>
    <col min="12288" max="12537" width="8.75" style="67"/>
    <col min="12538" max="12538" width="17.625" style="67" bestFit="1" customWidth="1"/>
    <col min="12539" max="12539" width="40.125" style="67" bestFit="1" customWidth="1"/>
    <col min="12540" max="12540" width="59.625" style="67" bestFit="1" customWidth="1"/>
    <col min="12541" max="12541" width="31.75" style="67" bestFit="1" customWidth="1"/>
    <col min="12542" max="12542" width="21.25" style="67" bestFit="1" customWidth="1"/>
    <col min="12543" max="12543" width="14.625" style="67" bestFit="1" customWidth="1"/>
    <col min="12544" max="12793" width="8.75" style="67"/>
    <col min="12794" max="12794" width="17.625" style="67" bestFit="1" customWidth="1"/>
    <col min="12795" max="12795" width="40.125" style="67" bestFit="1" customWidth="1"/>
    <col min="12796" max="12796" width="59.625" style="67" bestFit="1" customWidth="1"/>
    <col min="12797" max="12797" width="31.75" style="67" bestFit="1" customWidth="1"/>
    <col min="12798" max="12798" width="21.25" style="67" bestFit="1" customWidth="1"/>
    <col min="12799" max="12799" width="14.625" style="67" bestFit="1" customWidth="1"/>
    <col min="12800" max="13049" width="8.75" style="67"/>
    <col min="13050" max="13050" width="17.625" style="67" bestFit="1" customWidth="1"/>
    <col min="13051" max="13051" width="40.125" style="67" bestFit="1" customWidth="1"/>
    <col min="13052" max="13052" width="59.625" style="67" bestFit="1" customWidth="1"/>
    <col min="13053" max="13053" width="31.75" style="67" bestFit="1" customWidth="1"/>
    <col min="13054" max="13054" width="21.25" style="67" bestFit="1" customWidth="1"/>
    <col min="13055" max="13055" width="14.625" style="67" bestFit="1" customWidth="1"/>
    <col min="13056" max="13305" width="8.75" style="67"/>
    <col min="13306" max="13306" width="17.625" style="67" bestFit="1" customWidth="1"/>
    <col min="13307" max="13307" width="40.125" style="67" bestFit="1" customWidth="1"/>
    <col min="13308" max="13308" width="59.625" style="67" bestFit="1" customWidth="1"/>
    <col min="13309" max="13309" width="31.75" style="67" bestFit="1" customWidth="1"/>
    <col min="13310" max="13310" width="21.25" style="67" bestFit="1" customWidth="1"/>
    <col min="13311" max="13311" width="14.625" style="67" bestFit="1" customWidth="1"/>
    <col min="13312" max="13561" width="8.75" style="67"/>
    <col min="13562" max="13562" width="17.625" style="67" bestFit="1" customWidth="1"/>
    <col min="13563" max="13563" width="40.125" style="67" bestFit="1" customWidth="1"/>
    <col min="13564" max="13564" width="59.625" style="67" bestFit="1" customWidth="1"/>
    <col min="13565" max="13565" width="31.75" style="67" bestFit="1" customWidth="1"/>
    <col min="13566" max="13566" width="21.25" style="67" bestFit="1" customWidth="1"/>
    <col min="13567" max="13567" width="14.625" style="67" bestFit="1" customWidth="1"/>
    <col min="13568" max="13817" width="8.75" style="67"/>
    <col min="13818" max="13818" width="17.625" style="67" bestFit="1" customWidth="1"/>
    <col min="13819" max="13819" width="40.125" style="67" bestFit="1" customWidth="1"/>
    <col min="13820" max="13820" width="59.625" style="67" bestFit="1" customWidth="1"/>
    <col min="13821" max="13821" width="31.75" style="67" bestFit="1" customWidth="1"/>
    <col min="13822" max="13822" width="21.25" style="67" bestFit="1" customWidth="1"/>
    <col min="13823" max="13823" width="14.625" style="67" bestFit="1" customWidth="1"/>
    <col min="13824" max="14073" width="8.75" style="67"/>
    <col min="14074" max="14074" width="17.625" style="67" bestFit="1" customWidth="1"/>
    <col min="14075" max="14075" width="40.125" style="67" bestFit="1" customWidth="1"/>
    <col min="14076" max="14076" width="59.625" style="67" bestFit="1" customWidth="1"/>
    <col min="14077" max="14077" width="31.75" style="67" bestFit="1" customWidth="1"/>
    <col min="14078" max="14078" width="21.25" style="67" bestFit="1" customWidth="1"/>
    <col min="14079" max="14079" width="14.625" style="67" bestFit="1" customWidth="1"/>
    <col min="14080" max="14329" width="8.75" style="67"/>
    <col min="14330" max="14330" width="17.625" style="67" bestFit="1" customWidth="1"/>
    <col min="14331" max="14331" width="40.125" style="67" bestFit="1" customWidth="1"/>
    <col min="14332" max="14332" width="59.625" style="67" bestFit="1" customWidth="1"/>
    <col min="14333" max="14333" width="31.75" style="67" bestFit="1" customWidth="1"/>
    <col min="14334" max="14334" width="21.25" style="67" bestFit="1" customWidth="1"/>
    <col min="14335" max="14335" width="14.625" style="67" bestFit="1" customWidth="1"/>
    <col min="14336" max="14585" width="8.75" style="67"/>
    <col min="14586" max="14586" width="17.625" style="67" bestFit="1" customWidth="1"/>
    <col min="14587" max="14587" width="40.125" style="67" bestFit="1" customWidth="1"/>
    <col min="14588" max="14588" width="59.625" style="67" bestFit="1" customWidth="1"/>
    <col min="14589" max="14589" width="31.75" style="67" bestFit="1" customWidth="1"/>
    <col min="14590" max="14590" width="21.25" style="67" bestFit="1" customWidth="1"/>
    <col min="14591" max="14591" width="14.625" style="67" bestFit="1" customWidth="1"/>
    <col min="14592" max="14841" width="8.75" style="67"/>
    <col min="14842" max="14842" width="17.625" style="67" bestFit="1" customWidth="1"/>
    <col min="14843" max="14843" width="40.125" style="67" bestFit="1" customWidth="1"/>
    <col min="14844" max="14844" width="59.625" style="67" bestFit="1" customWidth="1"/>
    <col min="14845" max="14845" width="31.75" style="67" bestFit="1" customWidth="1"/>
    <col min="14846" max="14846" width="21.25" style="67" bestFit="1" customWidth="1"/>
    <col min="14847" max="14847" width="14.625" style="67" bestFit="1" customWidth="1"/>
    <col min="14848" max="15097" width="8.75" style="67"/>
    <col min="15098" max="15098" width="17.625" style="67" bestFit="1" customWidth="1"/>
    <col min="15099" max="15099" width="40.125" style="67" bestFit="1" customWidth="1"/>
    <col min="15100" max="15100" width="59.625" style="67" bestFit="1" customWidth="1"/>
    <col min="15101" max="15101" width="31.75" style="67" bestFit="1" customWidth="1"/>
    <col min="15102" max="15102" width="21.25" style="67" bestFit="1" customWidth="1"/>
    <col min="15103" max="15103" width="14.625" style="67" bestFit="1" customWidth="1"/>
    <col min="15104" max="15353" width="8.75" style="67"/>
    <col min="15354" max="15354" width="17.625" style="67" bestFit="1" customWidth="1"/>
    <col min="15355" max="15355" width="40.125" style="67" bestFit="1" customWidth="1"/>
    <col min="15356" max="15356" width="59.625" style="67" bestFit="1" customWidth="1"/>
    <col min="15357" max="15357" width="31.75" style="67" bestFit="1" customWidth="1"/>
    <col min="15358" max="15358" width="21.25" style="67" bestFit="1" customWidth="1"/>
    <col min="15359" max="15359" width="14.625" style="67" bestFit="1" customWidth="1"/>
    <col min="15360" max="15609" width="8.75" style="67"/>
    <col min="15610" max="15610" width="17.625" style="67" bestFit="1" customWidth="1"/>
    <col min="15611" max="15611" width="40.125" style="67" bestFit="1" customWidth="1"/>
    <col min="15612" max="15612" width="59.625" style="67" bestFit="1" customWidth="1"/>
    <col min="15613" max="15613" width="31.75" style="67" bestFit="1" customWidth="1"/>
    <col min="15614" max="15614" width="21.25" style="67" bestFit="1" customWidth="1"/>
    <col min="15615" max="15615" width="14.625" style="67" bestFit="1" customWidth="1"/>
    <col min="15616" max="15865" width="8.75" style="67"/>
    <col min="15866" max="15866" width="17.625" style="67" bestFit="1" customWidth="1"/>
    <col min="15867" max="15867" width="40.125" style="67" bestFit="1" customWidth="1"/>
    <col min="15868" max="15868" width="59.625" style="67" bestFit="1" customWidth="1"/>
    <col min="15869" max="15869" width="31.75" style="67" bestFit="1" customWidth="1"/>
    <col min="15870" max="15870" width="21.25" style="67" bestFit="1" customWidth="1"/>
    <col min="15871" max="15871" width="14.625" style="67" bestFit="1" customWidth="1"/>
    <col min="15872" max="16121" width="8.75" style="67"/>
    <col min="16122" max="16122" width="17.625" style="67" bestFit="1" customWidth="1"/>
    <col min="16123" max="16123" width="40.125" style="67" bestFit="1" customWidth="1"/>
    <col min="16124" max="16124" width="59.625" style="67" bestFit="1" customWidth="1"/>
    <col min="16125" max="16125" width="31.75" style="67" bestFit="1" customWidth="1"/>
    <col min="16126" max="16126" width="21.25" style="67" bestFit="1" customWidth="1"/>
    <col min="16127" max="16127" width="14.625" style="67" bestFit="1" customWidth="1"/>
    <col min="16128" max="16384" width="8.75" style="67"/>
  </cols>
  <sheetData>
    <row r="1" spans="1:16" ht="21.6" customHeight="1">
      <c r="A1" s="287" t="s">
        <v>1803</v>
      </c>
      <c r="B1" s="287"/>
      <c r="C1" s="294" t="s">
        <v>1895</v>
      </c>
      <c r="E1" s="294" t="s">
        <v>1895</v>
      </c>
      <c r="F1" s="294" t="s">
        <v>1895</v>
      </c>
      <c r="G1" s="294" t="s">
        <v>1895</v>
      </c>
      <c r="K1" s="98"/>
      <c r="L1" s="294" t="s">
        <v>1895</v>
      </c>
      <c r="M1" s="294" t="s">
        <v>1895</v>
      </c>
      <c r="N1" s="294" t="s">
        <v>1895</v>
      </c>
      <c r="O1" s="294" t="s">
        <v>1895</v>
      </c>
    </row>
    <row r="2" spans="1:16" ht="22.9" customHeight="1">
      <c r="A2" s="171" t="s">
        <v>234</v>
      </c>
      <c r="B2" s="172" t="s">
        <v>441</v>
      </c>
      <c r="C2" s="172" t="s">
        <v>2</v>
      </c>
      <c r="D2" s="172" t="s">
        <v>3</v>
      </c>
      <c r="E2" s="172" t="s">
        <v>228</v>
      </c>
      <c r="F2" s="173" t="s">
        <v>227</v>
      </c>
      <c r="G2" s="172" t="s">
        <v>442</v>
      </c>
      <c r="H2" s="174" t="s">
        <v>443</v>
      </c>
      <c r="I2" s="174" t="s">
        <v>444</v>
      </c>
      <c r="J2" s="172" t="s">
        <v>4</v>
      </c>
      <c r="K2" s="175" t="s">
        <v>5</v>
      </c>
      <c r="L2" s="295" t="s">
        <v>1896</v>
      </c>
      <c r="M2" s="296"/>
      <c r="N2" s="8" t="s">
        <v>0</v>
      </c>
      <c r="O2" s="66" t="s">
        <v>445</v>
      </c>
    </row>
    <row r="3" spans="1:16" ht="22.9" customHeight="1">
      <c r="A3" s="308" t="s">
        <v>59</v>
      </c>
      <c r="B3" s="83" t="s">
        <v>7</v>
      </c>
      <c r="C3" s="83" t="s">
        <v>6</v>
      </c>
      <c r="D3" s="83" t="s">
        <v>222</v>
      </c>
      <c r="E3" s="68" t="s">
        <v>446</v>
      </c>
      <c r="F3" s="68" t="s">
        <v>794</v>
      </c>
      <c r="G3" s="68" t="s">
        <v>447</v>
      </c>
      <c r="H3" s="113" t="s">
        <v>795</v>
      </c>
      <c r="I3" s="113"/>
      <c r="J3" s="68">
        <v>6</v>
      </c>
      <c r="K3" s="68">
        <v>12</v>
      </c>
      <c r="L3" s="85"/>
      <c r="M3" s="297"/>
      <c r="N3" s="69" t="s">
        <v>192</v>
      </c>
      <c r="O3" s="8"/>
      <c r="P3" s="70"/>
    </row>
    <row r="4" spans="1:16" s="84" customFormat="1" ht="22.9" customHeight="1">
      <c r="A4" s="308" t="s">
        <v>448</v>
      </c>
      <c r="B4" s="83" t="s">
        <v>7</v>
      </c>
      <c r="C4" s="83" t="s">
        <v>6</v>
      </c>
      <c r="D4" s="83" t="s">
        <v>449</v>
      </c>
      <c r="E4" s="68" t="s">
        <v>450</v>
      </c>
      <c r="F4" s="68" t="s">
        <v>796</v>
      </c>
      <c r="G4" s="68" t="s">
        <v>451</v>
      </c>
      <c r="H4" s="113">
        <v>44016</v>
      </c>
      <c r="I4" s="113" t="s">
        <v>797</v>
      </c>
      <c r="J4" s="68">
        <v>6</v>
      </c>
      <c r="K4" s="68">
        <v>12</v>
      </c>
      <c r="L4" s="85"/>
      <c r="M4" s="298"/>
      <c r="N4" s="107">
        <v>202007040</v>
      </c>
      <c r="O4" s="114" t="s">
        <v>798</v>
      </c>
      <c r="P4" s="115"/>
    </row>
    <row r="5" spans="1:16" s="84" customFormat="1" ht="22.9" customHeight="1">
      <c r="A5" s="308" t="s">
        <v>452</v>
      </c>
      <c r="B5" s="83" t="s">
        <v>7</v>
      </c>
      <c r="C5" s="83" t="s">
        <v>6</v>
      </c>
      <c r="D5" s="83" t="s">
        <v>453</v>
      </c>
      <c r="E5" s="68" t="s">
        <v>796</v>
      </c>
      <c r="F5" s="68" t="s">
        <v>796</v>
      </c>
      <c r="G5" s="68" t="s">
        <v>451</v>
      </c>
      <c r="H5" s="113" t="s">
        <v>763</v>
      </c>
      <c r="I5" s="113" t="s">
        <v>454</v>
      </c>
      <c r="J5" s="68">
        <v>6</v>
      </c>
      <c r="K5" s="68">
        <v>12</v>
      </c>
      <c r="L5" s="85"/>
      <c r="M5" s="298"/>
      <c r="N5" s="107">
        <v>202107100</v>
      </c>
      <c r="O5" s="83"/>
      <c r="P5" s="115"/>
    </row>
    <row r="6" spans="1:16" s="84" customFormat="1" ht="22.9" customHeight="1">
      <c r="A6" s="308" t="s">
        <v>1897</v>
      </c>
      <c r="B6" s="83" t="s">
        <v>7</v>
      </c>
      <c r="C6" s="83" t="s">
        <v>6</v>
      </c>
      <c r="D6" s="83" t="s">
        <v>1898</v>
      </c>
      <c r="E6" s="68" t="s">
        <v>796</v>
      </c>
      <c r="F6" s="68" t="s">
        <v>794</v>
      </c>
      <c r="G6" s="68" t="s">
        <v>451</v>
      </c>
      <c r="H6" s="113" t="s">
        <v>1899</v>
      </c>
      <c r="I6" s="113" t="s">
        <v>454</v>
      </c>
      <c r="J6" s="68">
        <v>6</v>
      </c>
      <c r="K6" s="68">
        <v>12</v>
      </c>
      <c r="L6" s="290" t="s">
        <v>1900</v>
      </c>
      <c r="M6" s="298"/>
      <c r="N6" s="107"/>
      <c r="O6" s="83"/>
      <c r="P6" s="115"/>
    </row>
    <row r="7" spans="1:16" s="84" customFormat="1" ht="22.9" customHeight="1">
      <c r="A7" s="308" t="s">
        <v>3465</v>
      </c>
      <c r="B7" s="83" t="s">
        <v>7</v>
      </c>
      <c r="C7" s="83" t="s">
        <v>3282</v>
      </c>
      <c r="D7" s="83" t="s">
        <v>3006</v>
      </c>
      <c r="E7" s="68" t="s">
        <v>796</v>
      </c>
      <c r="F7" s="68" t="s">
        <v>794</v>
      </c>
      <c r="G7" s="68" t="s">
        <v>451</v>
      </c>
      <c r="H7" s="113" t="s">
        <v>3283</v>
      </c>
      <c r="I7" s="113"/>
      <c r="J7" s="68">
        <v>6</v>
      </c>
      <c r="K7" s="68">
        <v>12</v>
      </c>
      <c r="L7" s="299"/>
      <c r="M7" s="298"/>
      <c r="N7" s="107"/>
      <c r="O7" s="83"/>
      <c r="P7" s="115"/>
    </row>
    <row r="8" spans="1:16" ht="22.9" customHeight="1">
      <c r="A8" s="308" t="s">
        <v>60</v>
      </c>
      <c r="B8" s="83" t="s">
        <v>9</v>
      </c>
      <c r="C8" s="83" t="s">
        <v>8</v>
      </c>
      <c r="D8" s="83" t="s">
        <v>456</v>
      </c>
      <c r="E8" s="68" t="s">
        <v>457</v>
      </c>
      <c r="F8" s="68" t="s">
        <v>794</v>
      </c>
      <c r="G8" s="68" t="s">
        <v>455</v>
      </c>
      <c r="H8" s="113" t="s">
        <v>799</v>
      </c>
      <c r="I8" s="113"/>
      <c r="J8" s="68">
        <v>6</v>
      </c>
      <c r="K8" s="68">
        <v>12</v>
      </c>
      <c r="L8" s="85"/>
      <c r="M8" s="297"/>
      <c r="N8" s="69" t="s">
        <v>199</v>
      </c>
      <c r="O8" s="8"/>
      <c r="P8" s="70"/>
    </row>
    <row r="9" spans="1:16" s="84" customFormat="1" ht="22.9" hidden="1" customHeight="1">
      <c r="A9" s="309"/>
      <c r="B9" s="74" t="s">
        <v>9</v>
      </c>
      <c r="C9" s="74" t="s">
        <v>458</v>
      </c>
      <c r="D9" s="74" t="s">
        <v>459</v>
      </c>
      <c r="E9" s="75" t="s">
        <v>460</v>
      </c>
      <c r="F9" s="75" t="s">
        <v>794</v>
      </c>
      <c r="G9" s="75" t="s">
        <v>461</v>
      </c>
      <c r="H9" s="116" t="s">
        <v>800</v>
      </c>
      <c r="I9" s="116"/>
      <c r="J9" s="75" t="s">
        <v>461</v>
      </c>
      <c r="K9" s="75" t="s">
        <v>461</v>
      </c>
      <c r="L9" s="117"/>
      <c r="M9" s="300"/>
      <c r="N9" s="75" t="s">
        <v>461</v>
      </c>
      <c r="O9" s="83"/>
    </row>
    <row r="10" spans="1:16" s="84" customFormat="1" ht="22.9" customHeight="1">
      <c r="A10" s="308" t="s">
        <v>462</v>
      </c>
      <c r="B10" s="83" t="s">
        <v>9</v>
      </c>
      <c r="C10" s="83" t="s">
        <v>458</v>
      </c>
      <c r="D10" s="83" t="s">
        <v>463</v>
      </c>
      <c r="E10" s="68" t="s">
        <v>464</v>
      </c>
      <c r="F10" s="68" t="s">
        <v>794</v>
      </c>
      <c r="G10" s="68" t="s">
        <v>465</v>
      </c>
      <c r="H10" s="113" t="s">
        <v>764</v>
      </c>
      <c r="I10" s="113"/>
      <c r="J10" s="68">
        <v>6</v>
      </c>
      <c r="K10" s="68">
        <v>12</v>
      </c>
      <c r="L10" s="85"/>
      <c r="M10" s="298"/>
      <c r="N10" s="107">
        <v>202107240</v>
      </c>
      <c r="O10" s="83"/>
      <c r="P10" s="81"/>
    </row>
    <row r="11" spans="1:16" s="84" customFormat="1" ht="22.9" customHeight="1">
      <c r="A11" s="308" t="s">
        <v>1901</v>
      </c>
      <c r="B11" s="83" t="s">
        <v>9</v>
      </c>
      <c r="C11" s="83" t="s">
        <v>458</v>
      </c>
      <c r="D11" s="83" t="s">
        <v>1902</v>
      </c>
      <c r="E11" s="68" t="s">
        <v>535</v>
      </c>
      <c r="F11" s="68" t="s">
        <v>794</v>
      </c>
      <c r="G11" s="68" t="s">
        <v>465</v>
      </c>
      <c r="H11" s="113" t="s">
        <v>1903</v>
      </c>
      <c r="I11" s="113"/>
      <c r="J11" s="68">
        <v>6</v>
      </c>
      <c r="K11" s="68">
        <v>12</v>
      </c>
      <c r="L11" s="290" t="s">
        <v>1900</v>
      </c>
      <c r="M11" s="298"/>
      <c r="N11" s="107"/>
      <c r="O11" s="83"/>
      <c r="P11" s="81"/>
    </row>
    <row r="12" spans="1:16" s="84" customFormat="1" ht="22.9" customHeight="1">
      <c r="A12" s="308" t="s">
        <v>3466</v>
      </c>
      <c r="B12" s="83" t="s">
        <v>9</v>
      </c>
      <c r="C12" s="83" t="s">
        <v>458</v>
      </c>
      <c r="D12" s="83" t="s">
        <v>3377</v>
      </c>
      <c r="E12" s="68" t="s">
        <v>3284</v>
      </c>
      <c r="F12" s="68" t="s">
        <v>794</v>
      </c>
      <c r="G12" s="68" t="s">
        <v>3286</v>
      </c>
      <c r="H12" s="113" t="s">
        <v>3285</v>
      </c>
      <c r="I12" s="113"/>
      <c r="J12" s="68">
        <v>6</v>
      </c>
      <c r="K12" s="68">
        <v>12</v>
      </c>
      <c r="L12" s="290" t="s">
        <v>1900</v>
      </c>
      <c r="M12" s="298"/>
      <c r="N12" s="107"/>
      <c r="O12" s="83"/>
      <c r="P12" s="81"/>
    </row>
    <row r="13" spans="1:16" ht="22.9" customHeight="1">
      <c r="A13" s="308" t="s">
        <v>61</v>
      </c>
      <c r="B13" s="83" t="s">
        <v>11</v>
      </c>
      <c r="C13" s="83" t="s">
        <v>10</v>
      </c>
      <c r="D13" s="83" t="s">
        <v>223</v>
      </c>
      <c r="E13" s="68" t="s">
        <v>446</v>
      </c>
      <c r="F13" s="68" t="s">
        <v>794</v>
      </c>
      <c r="G13" s="68" t="s">
        <v>447</v>
      </c>
      <c r="H13" s="113" t="s">
        <v>801</v>
      </c>
      <c r="I13" s="113"/>
      <c r="J13" s="68">
        <v>6</v>
      </c>
      <c r="K13" s="68">
        <v>12</v>
      </c>
      <c r="L13" s="6"/>
      <c r="M13" s="297"/>
      <c r="N13" s="69" t="s">
        <v>200</v>
      </c>
      <c r="O13" s="8"/>
      <c r="P13" s="70"/>
    </row>
    <row r="14" spans="1:16" s="79" customFormat="1" ht="22.9" hidden="1" customHeight="1">
      <c r="A14" s="309"/>
      <c r="B14" s="74" t="s">
        <v>11</v>
      </c>
      <c r="C14" s="74" t="s">
        <v>10</v>
      </c>
      <c r="D14" s="74" t="s">
        <v>468</v>
      </c>
      <c r="E14" s="75" t="s">
        <v>469</v>
      </c>
      <c r="F14" s="75" t="s">
        <v>794</v>
      </c>
      <c r="G14" s="75" t="s">
        <v>470</v>
      </c>
      <c r="H14" s="116" t="s">
        <v>773</v>
      </c>
      <c r="I14" s="116"/>
      <c r="J14" s="75" t="s">
        <v>471</v>
      </c>
      <c r="K14" s="75" t="s">
        <v>471</v>
      </c>
      <c r="L14" s="117"/>
      <c r="M14" s="301"/>
      <c r="N14" s="76" t="s">
        <v>471</v>
      </c>
      <c r="O14" s="8"/>
    </row>
    <row r="15" spans="1:16" s="79" customFormat="1" ht="22.9" customHeight="1">
      <c r="A15" s="308" t="s">
        <v>472</v>
      </c>
      <c r="B15" s="83" t="s">
        <v>11</v>
      </c>
      <c r="C15" s="83" t="s">
        <v>10</v>
      </c>
      <c r="D15" s="83" t="s">
        <v>473</v>
      </c>
      <c r="E15" s="68" t="s">
        <v>469</v>
      </c>
      <c r="F15" s="68" t="s">
        <v>796</v>
      </c>
      <c r="G15" s="68" t="s">
        <v>451</v>
      </c>
      <c r="H15" s="113" t="s">
        <v>765</v>
      </c>
      <c r="I15" s="113" t="s">
        <v>802</v>
      </c>
      <c r="J15" s="68">
        <v>6</v>
      </c>
      <c r="K15" s="68">
        <v>12</v>
      </c>
      <c r="L15" s="85"/>
      <c r="M15" s="302"/>
      <c r="N15" s="72">
        <v>202105290</v>
      </c>
      <c r="O15" s="8"/>
      <c r="P15" s="78"/>
    </row>
    <row r="16" spans="1:16" s="79" customFormat="1" ht="22.9" customHeight="1">
      <c r="A16" s="308" t="s">
        <v>1904</v>
      </c>
      <c r="B16" s="83" t="s">
        <v>11</v>
      </c>
      <c r="C16" s="83" t="s">
        <v>10</v>
      </c>
      <c r="D16" s="83" t="s">
        <v>1905</v>
      </c>
      <c r="E16" s="68" t="s">
        <v>727</v>
      </c>
      <c r="F16" s="68" t="s">
        <v>794</v>
      </c>
      <c r="G16" s="68" t="s">
        <v>451</v>
      </c>
      <c r="H16" s="113" t="s">
        <v>1906</v>
      </c>
      <c r="I16" s="113"/>
      <c r="J16" s="68">
        <v>6</v>
      </c>
      <c r="K16" s="68">
        <v>12</v>
      </c>
      <c r="L16" s="290" t="s">
        <v>1900</v>
      </c>
      <c r="M16" s="302"/>
      <c r="N16" s="72"/>
      <c r="O16" s="8"/>
      <c r="P16" s="78"/>
    </row>
    <row r="17" spans="1:16" s="79" customFormat="1" ht="22.9" customHeight="1">
      <c r="A17" s="308" t="s">
        <v>3467</v>
      </c>
      <c r="B17" s="83" t="s">
        <v>11</v>
      </c>
      <c r="C17" s="83" t="s">
        <v>10</v>
      </c>
      <c r="D17" s="83" t="s">
        <v>3378</v>
      </c>
      <c r="E17" s="68" t="s">
        <v>3289</v>
      </c>
      <c r="F17" s="68" t="s">
        <v>3288</v>
      </c>
      <c r="G17" s="68" t="s">
        <v>3290</v>
      </c>
      <c r="H17" s="113" t="s">
        <v>3287</v>
      </c>
      <c r="I17" s="113"/>
      <c r="J17" s="68">
        <v>6</v>
      </c>
      <c r="K17" s="68">
        <v>12</v>
      </c>
      <c r="L17" s="290" t="s">
        <v>1900</v>
      </c>
      <c r="M17" s="302"/>
      <c r="N17" s="72"/>
      <c r="O17" s="8"/>
      <c r="P17" s="78"/>
    </row>
    <row r="18" spans="1:16" ht="22.9" customHeight="1">
      <c r="A18" s="308" t="s">
        <v>62</v>
      </c>
      <c r="B18" s="83" t="s">
        <v>13</v>
      </c>
      <c r="C18" s="83" t="s">
        <v>12</v>
      </c>
      <c r="D18" s="83" t="s">
        <v>224</v>
      </c>
      <c r="E18" s="68" t="s">
        <v>97</v>
      </c>
      <c r="F18" s="68" t="s">
        <v>794</v>
      </c>
      <c r="G18" s="68" t="s">
        <v>447</v>
      </c>
      <c r="H18" s="113" t="s">
        <v>803</v>
      </c>
      <c r="I18" s="113"/>
      <c r="J18" s="68">
        <v>6</v>
      </c>
      <c r="K18" s="68">
        <v>12</v>
      </c>
      <c r="L18" s="6"/>
      <c r="M18" s="297"/>
      <c r="N18" s="69" t="s">
        <v>201</v>
      </c>
      <c r="O18" s="8"/>
      <c r="P18" s="81"/>
    </row>
    <row r="19" spans="1:16" s="79" customFormat="1" ht="22.9" hidden="1" customHeight="1">
      <c r="A19" s="309"/>
      <c r="B19" s="74" t="s">
        <v>13</v>
      </c>
      <c r="C19" s="74" t="s">
        <v>12</v>
      </c>
      <c r="D19" s="74" t="s">
        <v>474</v>
      </c>
      <c r="E19" s="75" t="s">
        <v>475</v>
      </c>
      <c r="F19" s="75" t="s">
        <v>794</v>
      </c>
      <c r="G19" s="75" t="s">
        <v>470</v>
      </c>
      <c r="H19" s="116" t="s">
        <v>804</v>
      </c>
      <c r="I19" s="116"/>
      <c r="J19" s="75" t="s">
        <v>471</v>
      </c>
      <c r="K19" s="75" t="s">
        <v>471</v>
      </c>
      <c r="L19" s="117"/>
      <c r="M19" s="301"/>
      <c r="N19" s="76" t="s">
        <v>471</v>
      </c>
      <c r="O19" s="71"/>
    </row>
    <row r="20" spans="1:16" s="79" customFormat="1" ht="22.9" customHeight="1">
      <c r="A20" s="308" t="s">
        <v>1907</v>
      </c>
      <c r="B20" s="83" t="s">
        <v>13</v>
      </c>
      <c r="C20" s="83" t="s">
        <v>12</v>
      </c>
      <c r="D20" s="83" t="s">
        <v>474</v>
      </c>
      <c r="E20" s="68" t="s">
        <v>475</v>
      </c>
      <c r="F20" s="68" t="s">
        <v>794</v>
      </c>
      <c r="G20" s="68" t="s">
        <v>465</v>
      </c>
      <c r="H20" s="113" t="s">
        <v>1908</v>
      </c>
      <c r="I20" s="113"/>
      <c r="J20" s="68">
        <v>6</v>
      </c>
      <c r="K20" s="68">
        <v>12</v>
      </c>
      <c r="L20" s="290" t="s">
        <v>1900</v>
      </c>
      <c r="M20" s="301"/>
      <c r="N20" s="76"/>
      <c r="O20" s="71"/>
    </row>
    <row r="21" spans="1:16" s="355" customFormat="1" ht="22.9" hidden="1" customHeight="1">
      <c r="A21" s="364"/>
      <c r="B21" s="358" t="s">
        <v>13</v>
      </c>
      <c r="C21" s="358" t="s">
        <v>3291</v>
      </c>
      <c r="D21" s="358" t="s">
        <v>3007</v>
      </c>
      <c r="E21" s="365"/>
      <c r="F21" s="365"/>
      <c r="G21" s="365"/>
      <c r="H21" s="366" t="s">
        <v>470</v>
      </c>
      <c r="I21" s="366"/>
      <c r="J21" s="365"/>
      <c r="K21" s="365"/>
      <c r="L21" s="353" t="s">
        <v>1900</v>
      </c>
      <c r="M21" s="354"/>
      <c r="N21" s="352"/>
      <c r="O21" s="351"/>
    </row>
    <row r="22" spans="1:16" ht="22.9" customHeight="1">
      <c r="A22" s="308" t="s">
        <v>63</v>
      </c>
      <c r="B22" s="83" t="s">
        <v>15</v>
      </c>
      <c r="C22" s="83" t="s">
        <v>14</v>
      </c>
      <c r="D22" s="83" t="s">
        <v>225</v>
      </c>
      <c r="E22" s="68" t="s">
        <v>476</v>
      </c>
      <c r="F22" s="68" t="s">
        <v>805</v>
      </c>
      <c r="G22" s="68" t="s">
        <v>447</v>
      </c>
      <c r="H22" s="113" t="s">
        <v>806</v>
      </c>
      <c r="I22" s="113"/>
      <c r="J22" s="68">
        <v>9</v>
      </c>
      <c r="K22" s="68">
        <v>18</v>
      </c>
      <c r="L22" s="85"/>
      <c r="M22" s="297"/>
      <c r="N22" s="69" t="s">
        <v>202</v>
      </c>
      <c r="O22" s="8"/>
      <c r="P22" s="81"/>
    </row>
    <row r="23" spans="1:16" s="84" customFormat="1" ht="22.9" customHeight="1">
      <c r="A23" s="308" t="s">
        <v>477</v>
      </c>
      <c r="B23" s="83" t="s">
        <v>15</v>
      </c>
      <c r="C23" s="83" t="s">
        <v>1909</v>
      </c>
      <c r="D23" s="83" t="s">
        <v>478</v>
      </c>
      <c r="E23" s="68" t="s">
        <v>479</v>
      </c>
      <c r="F23" s="68" t="s">
        <v>805</v>
      </c>
      <c r="G23" s="68" t="s">
        <v>480</v>
      </c>
      <c r="H23" s="113" t="s">
        <v>766</v>
      </c>
      <c r="I23" s="113"/>
      <c r="J23" s="68">
        <v>9</v>
      </c>
      <c r="K23" s="68">
        <v>18</v>
      </c>
      <c r="L23" s="85"/>
      <c r="M23" s="298"/>
      <c r="N23" s="107">
        <v>202010060</v>
      </c>
      <c r="O23" s="83"/>
      <c r="P23" s="81"/>
    </row>
    <row r="24" spans="1:16" s="84" customFormat="1" ht="22.9" customHeight="1">
      <c r="A24" s="308" t="s">
        <v>1910</v>
      </c>
      <c r="B24" s="83" t="s">
        <v>15</v>
      </c>
      <c r="C24" s="83" t="s">
        <v>1909</v>
      </c>
      <c r="D24" s="83" t="s">
        <v>1911</v>
      </c>
      <c r="E24" s="68" t="s">
        <v>446</v>
      </c>
      <c r="F24" s="68" t="s">
        <v>805</v>
      </c>
      <c r="G24" s="68" t="s">
        <v>465</v>
      </c>
      <c r="H24" s="113" t="s">
        <v>1912</v>
      </c>
      <c r="I24" s="113"/>
      <c r="J24" s="68">
        <v>9</v>
      </c>
      <c r="K24" s="68">
        <v>18</v>
      </c>
      <c r="L24" s="6" t="s">
        <v>1900</v>
      </c>
      <c r="M24" s="298"/>
      <c r="N24" s="107"/>
      <c r="O24" s="83"/>
      <c r="P24" s="81"/>
    </row>
    <row r="25" spans="1:16" s="84" customFormat="1" ht="22.9" customHeight="1">
      <c r="A25" s="308" t="s">
        <v>1913</v>
      </c>
      <c r="B25" s="83" t="s">
        <v>15</v>
      </c>
      <c r="C25" s="83" t="s">
        <v>1909</v>
      </c>
      <c r="D25" s="83" t="s">
        <v>1914</v>
      </c>
      <c r="E25" s="68" t="s">
        <v>535</v>
      </c>
      <c r="F25" s="68" t="s">
        <v>805</v>
      </c>
      <c r="G25" s="68" t="s">
        <v>665</v>
      </c>
      <c r="H25" s="113" t="s">
        <v>1915</v>
      </c>
      <c r="I25" s="113"/>
      <c r="J25" s="68">
        <v>9</v>
      </c>
      <c r="K25" s="68">
        <v>18</v>
      </c>
      <c r="L25" s="290" t="s">
        <v>1900</v>
      </c>
      <c r="M25" s="298"/>
      <c r="N25" s="107"/>
      <c r="O25" s="83"/>
      <c r="P25" s="81"/>
    </row>
    <row r="26" spans="1:16" s="84" customFormat="1" ht="22.9" customHeight="1">
      <c r="A26" s="308" t="s">
        <v>3468</v>
      </c>
      <c r="B26" s="83" t="s">
        <v>15</v>
      </c>
      <c r="C26" s="83" t="s">
        <v>1909</v>
      </c>
      <c r="D26" s="83" t="s">
        <v>3379</v>
      </c>
      <c r="E26" s="68" t="s">
        <v>3294</v>
      </c>
      <c r="F26" s="68" t="s">
        <v>3293</v>
      </c>
      <c r="G26" s="68" t="s">
        <v>3290</v>
      </c>
      <c r="H26" s="113" t="s">
        <v>3292</v>
      </c>
      <c r="I26" s="113"/>
      <c r="J26" s="68">
        <v>9</v>
      </c>
      <c r="K26" s="68">
        <v>18</v>
      </c>
      <c r="L26" s="290" t="s">
        <v>1900</v>
      </c>
      <c r="M26" s="298"/>
      <c r="N26" s="107"/>
      <c r="O26" s="83"/>
      <c r="P26" s="81"/>
    </row>
    <row r="27" spans="1:16" ht="22.9" customHeight="1">
      <c r="A27" s="308" t="s">
        <v>64</v>
      </c>
      <c r="B27" s="83" t="s">
        <v>17</v>
      </c>
      <c r="C27" s="83" t="s">
        <v>16</v>
      </c>
      <c r="D27" s="83" t="s">
        <v>482</v>
      </c>
      <c r="E27" s="68" t="s">
        <v>446</v>
      </c>
      <c r="F27" s="68" t="s">
        <v>807</v>
      </c>
      <c r="G27" s="68" t="s">
        <v>481</v>
      </c>
      <c r="H27" s="113">
        <v>43598</v>
      </c>
      <c r="I27" s="113"/>
      <c r="J27" s="68">
        <v>3</v>
      </c>
      <c r="K27" s="68">
        <v>12</v>
      </c>
      <c r="L27" s="6"/>
      <c r="M27" s="297"/>
      <c r="N27" s="69" t="s">
        <v>203</v>
      </c>
      <c r="O27" s="8"/>
      <c r="P27" s="70"/>
    </row>
    <row r="28" spans="1:16" s="84" customFormat="1" ht="22.9" hidden="1" customHeight="1">
      <c r="A28" s="309"/>
      <c r="B28" s="74" t="s">
        <v>17</v>
      </c>
      <c r="C28" s="74" t="s">
        <v>16</v>
      </c>
      <c r="D28" s="74" t="s">
        <v>483</v>
      </c>
      <c r="E28" s="75" t="s">
        <v>484</v>
      </c>
      <c r="F28" s="75" t="s">
        <v>807</v>
      </c>
      <c r="G28" s="75" t="s">
        <v>461</v>
      </c>
      <c r="H28" s="116">
        <v>43967</v>
      </c>
      <c r="I28" s="116"/>
      <c r="J28" s="75" t="s">
        <v>461</v>
      </c>
      <c r="K28" s="75" t="s">
        <v>461</v>
      </c>
      <c r="L28" s="117"/>
      <c r="M28" s="303"/>
      <c r="N28" s="82" t="s">
        <v>461</v>
      </c>
      <c r="O28" s="83"/>
    </row>
    <row r="29" spans="1:16" s="84" customFormat="1" ht="22.9" customHeight="1">
      <c r="A29" s="308" t="s">
        <v>485</v>
      </c>
      <c r="B29" s="83" t="s">
        <v>17</v>
      </c>
      <c r="C29" s="83" t="s">
        <v>16</v>
      </c>
      <c r="D29" s="83" t="s">
        <v>486</v>
      </c>
      <c r="E29" s="68" t="s">
        <v>487</v>
      </c>
      <c r="F29" s="68" t="s">
        <v>807</v>
      </c>
      <c r="G29" s="68" t="s">
        <v>480</v>
      </c>
      <c r="H29" s="113">
        <v>44345</v>
      </c>
      <c r="I29" s="113"/>
      <c r="J29" s="68">
        <v>3</v>
      </c>
      <c r="K29" s="68">
        <v>12</v>
      </c>
      <c r="L29" s="85"/>
      <c r="M29" s="298"/>
      <c r="N29" s="107">
        <v>202105290</v>
      </c>
      <c r="O29" s="83"/>
      <c r="P29" s="81"/>
    </row>
    <row r="30" spans="1:16" s="84" customFormat="1" ht="22.9" customHeight="1">
      <c r="A30" s="308" t="s">
        <v>1916</v>
      </c>
      <c r="B30" s="83" t="s">
        <v>17</v>
      </c>
      <c r="C30" s="83" t="s">
        <v>16</v>
      </c>
      <c r="D30" s="83" t="s">
        <v>1917</v>
      </c>
      <c r="E30" s="68" t="s">
        <v>446</v>
      </c>
      <c r="F30" s="68" t="s">
        <v>807</v>
      </c>
      <c r="G30" s="68" t="s">
        <v>480</v>
      </c>
      <c r="H30" s="113">
        <v>44689</v>
      </c>
      <c r="I30" s="113"/>
      <c r="J30" s="68">
        <v>3</v>
      </c>
      <c r="K30" s="68">
        <v>12</v>
      </c>
      <c r="L30" s="290" t="s">
        <v>1900</v>
      </c>
      <c r="M30" s="298"/>
      <c r="N30" s="107"/>
      <c r="O30" s="83"/>
      <c r="P30" s="81"/>
    </row>
    <row r="31" spans="1:16" s="79" customFormat="1" ht="22.9" customHeight="1">
      <c r="A31" s="308" t="s">
        <v>3469</v>
      </c>
      <c r="B31" s="83" t="s">
        <v>17</v>
      </c>
      <c r="C31" s="83" t="s">
        <v>16</v>
      </c>
      <c r="D31" s="83" t="s">
        <v>3380</v>
      </c>
      <c r="E31" s="68" t="s">
        <v>3296</v>
      </c>
      <c r="F31" s="68" t="s">
        <v>3295</v>
      </c>
      <c r="G31" s="68" t="s">
        <v>3297</v>
      </c>
      <c r="H31" s="113">
        <v>45081</v>
      </c>
      <c r="I31" s="113"/>
      <c r="J31" s="68">
        <v>3</v>
      </c>
      <c r="K31" s="68">
        <v>12</v>
      </c>
      <c r="L31" s="290" t="s">
        <v>1900</v>
      </c>
      <c r="M31" s="302"/>
      <c r="N31" s="72"/>
      <c r="O31" s="71"/>
      <c r="P31" s="78"/>
    </row>
    <row r="32" spans="1:16" ht="22.9" customHeight="1">
      <c r="A32" s="308" t="s">
        <v>65</v>
      </c>
      <c r="B32" s="83" t="s">
        <v>19</v>
      </c>
      <c r="C32" s="83" t="s">
        <v>66</v>
      </c>
      <c r="D32" s="83" t="s">
        <v>226</v>
      </c>
      <c r="E32" s="68" t="s">
        <v>488</v>
      </c>
      <c r="F32" s="68" t="s">
        <v>805</v>
      </c>
      <c r="G32" s="68" t="s">
        <v>481</v>
      </c>
      <c r="H32" s="113" t="s">
        <v>808</v>
      </c>
      <c r="I32" s="113"/>
      <c r="J32" s="68">
        <v>9</v>
      </c>
      <c r="K32" s="68">
        <v>18</v>
      </c>
      <c r="L32" s="6"/>
      <c r="M32" s="297"/>
      <c r="N32" s="69" t="s">
        <v>204</v>
      </c>
      <c r="O32" s="8"/>
      <c r="P32" s="70"/>
    </row>
    <row r="33" spans="1:16" s="79" customFormat="1" ht="22.9" customHeight="1">
      <c r="A33" s="308" t="s">
        <v>489</v>
      </c>
      <c r="B33" s="83" t="s">
        <v>19</v>
      </c>
      <c r="C33" s="83" t="s">
        <v>18</v>
      </c>
      <c r="D33" s="83" t="s">
        <v>490</v>
      </c>
      <c r="E33" s="118" t="s">
        <v>450</v>
      </c>
      <c r="F33" s="68" t="s">
        <v>809</v>
      </c>
      <c r="G33" s="68" t="s">
        <v>491</v>
      </c>
      <c r="H33" s="113" t="s">
        <v>810</v>
      </c>
      <c r="I33" s="113" t="s">
        <v>810</v>
      </c>
      <c r="J33" s="68">
        <v>9</v>
      </c>
      <c r="K33" s="68">
        <v>18</v>
      </c>
      <c r="L33" s="85"/>
      <c r="M33" s="302"/>
      <c r="N33" s="72">
        <v>202007010</v>
      </c>
      <c r="O33" s="71"/>
    </row>
    <row r="34" spans="1:16" s="79" customFormat="1" ht="22.9" customHeight="1">
      <c r="A34" s="308" t="s">
        <v>492</v>
      </c>
      <c r="B34" s="83" t="s">
        <v>19</v>
      </c>
      <c r="C34" s="83" t="s">
        <v>66</v>
      </c>
      <c r="D34" s="83" t="s">
        <v>493</v>
      </c>
      <c r="E34" s="68" t="s">
        <v>476</v>
      </c>
      <c r="F34" s="68" t="s">
        <v>796</v>
      </c>
      <c r="G34" s="68" t="s">
        <v>491</v>
      </c>
      <c r="H34" s="113" t="s">
        <v>811</v>
      </c>
      <c r="I34" s="113" t="s">
        <v>812</v>
      </c>
      <c r="J34" s="68">
        <v>9</v>
      </c>
      <c r="K34" s="68">
        <v>18</v>
      </c>
      <c r="L34" s="85"/>
      <c r="M34" s="302"/>
      <c r="N34" s="72">
        <v>202103030</v>
      </c>
      <c r="O34" s="71"/>
      <c r="P34" s="78"/>
    </row>
    <row r="35" spans="1:16" s="79" customFormat="1" ht="22.9" customHeight="1">
      <c r="A35" s="308" t="s">
        <v>1918</v>
      </c>
      <c r="B35" s="83" t="s">
        <v>19</v>
      </c>
      <c r="C35" s="83" t="s">
        <v>66</v>
      </c>
      <c r="D35" s="83" t="s">
        <v>1919</v>
      </c>
      <c r="E35" s="68" t="s">
        <v>1920</v>
      </c>
      <c r="F35" s="68" t="s">
        <v>805</v>
      </c>
      <c r="G35" s="68" t="s">
        <v>557</v>
      </c>
      <c r="H35" s="113" t="s">
        <v>1921</v>
      </c>
      <c r="I35" s="113" t="s">
        <v>1922</v>
      </c>
      <c r="J35" s="68">
        <v>9</v>
      </c>
      <c r="K35" s="68">
        <v>18</v>
      </c>
      <c r="L35" s="290" t="s">
        <v>1900</v>
      </c>
      <c r="M35" s="302"/>
      <c r="N35" s="72"/>
      <c r="O35" s="71"/>
      <c r="P35" s="78"/>
    </row>
    <row r="36" spans="1:16" s="79" customFormat="1" ht="22.9" customHeight="1">
      <c r="A36" s="308" t="s">
        <v>3470</v>
      </c>
      <c r="B36" s="83" t="s">
        <v>19</v>
      </c>
      <c r="C36" s="83" t="s">
        <v>66</v>
      </c>
      <c r="D36" s="83" t="s">
        <v>3381</v>
      </c>
      <c r="E36" s="68" t="s">
        <v>3300</v>
      </c>
      <c r="F36" s="68" t="s">
        <v>3299</v>
      </c>
      <c r="G36" s="68" t="s">
        <v>3297</v>
      </c>
      <c r="H36" s="113" t="s">
        <v>3298</v>
      </c>
      <c r="I36" s="113"/>
      <c r="J36" s="68">
        <v>9</v>
      </c>
      <c r="K36" s="68">
        <v>18</v>
      </c>
      <c r="L36" s="290" t="s">
        <v>1900</v>
      </c>
      <c r="M36" s="302"/>
      <c r="N36" s="72"/>
      <c r="O36" s="71"/>
      <c r="P36" s="78"/>
    </row>
    <row r="37" spans="1:16" s="84" customFormat="1" ht="22.9" customHeight="1">
      <c r="A37" s="308" t="s">
        <v>495</v>
      </c>
      <c r="B37" s="83" t="s">
        <v>21</v>
      </c>
      <c r="C37" s="83" t="s">
        <v>20</v>
      </c>
      <c r="D37" s="83" t="s">
        <v>496</v>
      </c>
      <c r="E37" s="68" t="s">
        <v>467</v>
      </c>
      <c r="F37" s="68" t="s">
        <v>805</v>
      </c>
      <c r="G37" s="68" t="s">
        <v>481</v>
      </c>
      <c r="H37" s="113" t="s">
        <v>813</v>
      </c>
      <c r="I37" s="113"/>
      <c r="J37" s="68">
        <v>9</v>
      </c>
      <c r="K37" s="68">
        <v>18</v>
      </c>
      <c r="L37" s="85"/>
      <c r="M37" s="298"/>
      <c r="N37" s="107">
        <v>201911020</v>
      </c>
      <c r="O37" s="83"/>
      <c r="P37" s="81"/>
    </row>
    <row r="38" spans="1:16" s="84" customFormat="1" ht="22.9" customHeight="1">
      <c r="A38" s="308" t="s">
        <v>497</v>
      </c>
      <c r="B38" s="83" t="s">
        <v>21</v>
      </c>
      <c r="C38" s="83" t="s">
        <v>20</v>
      </c>
      <c r="D38" s="83" t="s">
        <v>498</v>
      </c>
      <c r="E38" s="68" t="s">
        <v>469</v>
      </c>
      <c r="F38" s="68" t="s">
        <v>796</v>
      </c>
      <c r="G38" s="68" t="s">
        <v>491</v>
      </c>
      <c r="H38" s="113" t="s">
        <v>499</v>
      </c>
      <c r="I38" s="113" t="s">
        <v>814</v>
      </c>
      <c r="J38" s="68">
        <v>9</v>
      </c>
      <c r="K38" s="68">
        <v>18</v>
      </c>
      <c r="L38" s="85"/>
      <c r="M38" s="298"/>
      <c r="N38" s="107" t="s">
        <v>500</v>
      </c>
      <c r="O38" s="83" t="s">
        <v>815</v>
      </c>
    </row>
    <row r="39" spans="1:16" s="84" customFormat="1" ht="22.9" customHeight="1">
      <c r="A39" s="308" t="s">
        <v>1923</v>
      </c>
      <c r="B39" s="83" t="s">
        <v>21</v>
      </c>
      <c r="C39" s="83" t="s">
        <v>20</v>
      </c>
      <c r="D39" s="83" t="s">
        <v>1924</v>
      </c>
      <c r="E39" s="68" t="s">
        <v>604</v>
      </c>
      <c r="F39" s="68" t="s">
        <v>794</v>
      </c>
      <c r="G39" s="68" t="s">
        <v>451</v>
      </c>
      <c r="H39" s="113" t="s">
        <v>1925</v>
      </c>
      <c r="I39" s="113" t="s">
        <v>1926</v>
      </c>
      <c r="J39" s="68">
        <v>9</v>
      </c>
      <c r="K39" s="68">
        <v>18</v>
      </c>
      <c r="L39" s="6" t="s">
        <v>1900</v>
      </c>
      <c r="M39" s="298"/>
      <c r="N39" s="107"/>
      <c r="O39" s="83"/>
    </row>
    <row r="40" spans="1:16" s="84" customFormat="1" ht="22.9" customHeight="1">
      <c r="A40" s="308" t="s">
        <v>3471</v>
      </c>
      <c r="B40" s="83" t="s">
        <v>21</v>
      </c>
      <c r="C40" s="83" t="s">
        <v>20</v>
      </c>
      <c r="D40" s="83" t="s">
        <v>3382</v>
      </c>
      <c r="E40" s="68" t="s">
        <v>3303</v>
      </c>
      <c r="F40" s="68" t="s">
        <v>3302</v>
      </c>
      <c r="G40" s="68" t="s">
        <v>3297</v>
      </c>
      <c r="H40" s="113" t="s">
        <v>3301</v>
      </c>
      <c r="I40" s="113" t="s">
        <v>3307</v>
      </c>
      <c r="J40" s="68">
        <v>9</v>
      </c>
      <c r="K40" s="68">
        <v>18</v>
      </c>
      <c r="L40" s="290" t="s">
        <v>1900</v>
      </c>
      <c r="M40" s="298"/>
      <c r="N40" s="107"/>
      <c r="O40" s="83"/>
    </row>
    <row r="41" spans="1:16" ht="22.9" customHeight="1">
      <c r="A41" s="308" t="s">
        <v>67</v>
      </c>
      <c r="B41" s="83" t="s">
        <v>23</v>
      </c>
      <c r="C41" s="83" t="s">
        <v>22</v>
      </c>
      <c r="D41" s="83" t="s">
        <v>68</v>
      </c>
      <c r="E41" s="68" t="s">
        <v>450</v>
      </c>
      <c r="F41" s="68" t="s">
        <v>794</v>
      </c>
      <c r="G41" s="68" t="s">
        <v>481</v>
      </c>
      <c r="H41" s="113" t="s">
        <v>816</v>
      </c>
      <c r="I41" s="113"/>
      <c r="J41" s="68">
        <v>6</v>
      </c>
      <c r="K41" s="68">
        <v>12</v>
      </c>
      <c r="L41" s="6"/>
      <c r="M41" s="297"/>
      <c r="N41" s="69" t="s">
        <v>205</v>
      </c>
      <c r="O41" s="8"/>
      <c r="P41" s="70"/>
    </row>
    <row r="42" spans="1:16" s="84" customFormat="1" ht="22.9" customHeight="1">
      <c r="A42" s="308" t="s">
        <v>501</v>
      </c>
      <c r="B42" s="83" t="s">
        <v>23</v>
      </c>
      <c r="C42" s="83" t="s">
        <v>22</v>
      </c>
      <c r="D42" s="83" t="s">
        <v>502</v>
      </c>
      <c r="E42" s="68" t="s">
        <v>503</v>
      </c>
      <c r="F42" s="88" t="s">
        <v>796</v>
      </c>
      <c r="G42" s="88" t="s">
        <v>491</v>
      </c>
      <c r="H42" s="113" t="s">
        <v>817</v>
      </c>
      <c r="I42" s="113" t="s">
        <v>818</v>
      </c>
      <c r="J42" s="68">
        <v>6</v>
      </c>
      <c r="K42" s="68">
        <v>12</v>
      </c>
      <c r="L42" s="85"/>
      <c r="M42" s="298"/>
      <c r="N42" s="107">
        <v>202008090</v>
      </c>
      <c r="O42" s="83"/>
      <c r="P42" s="81"/>
    </row>
    <row r="43" spans="1:16" s="84" customFormat="1" ht="22.9" customHeight="1">
      <c r="A43" s="308" t="s">
        <v>504</v>
      </c>
      <c r="B43" s="83" t="s">
        <v>23</v>
      </c>
      <c r="C43" s="83" t="s">
        <v>22</v>
      </c>
      <c r="D43" s="83" t="s">
        <v>505</v>
      </c>
      <c r="E43" s="68" t="s">
        <v>450</v>
      </c>
      <c r="F43" s="88" t="s">
        <v>796</v>
      </c>
      <c r="G43" s="88" t="s">
        <v>491</v>
      </c>
      <c r="H43" s="113" t="s">
        <v>819</v>
      </c>
      <c r="I43" s="113" t="s">
        <v>820</v>
      </c>
      <c r="J43" s="68">
        <v>6</v>
      </c>
      <c r="K43" s="68">
        <v>12</v>
      </c>
      <c r="L43" s="85"/>
      <c r="M43" s="298"/>
      <c r="N43" s="107">
        <v>202106180</v>
      </c>
      <c r="O43" s="83"/>
      <c r="P43" s="81"/>
    </row>
    <row r="44" spans="1:16" s="84" customFormat="1" ht="22.9" customHeight="1">
      <c r="A44" s="308" t="s">
        <v>1927</v>
      </c>
      <c r="B44" s="83" t="s">
        <v>23</v>
      </c>
      <c r="C44" s="83" t="s">
        <v>22</v>
      </c>
      <c r="D44" s="83" t="s">
        <v>1928</v>
      </c>
      <c r="E44" s="68" t="s">
        <v>1929</v>
      </c>
      <c r="F44" s="68" t="s">
        <v>794</v>
      </c>
      <c r="G44" s="88" t="s">
        <v>480</v>
      </c>
      <c r="H44" s="113" t="s">
        <v>1930</v>
      </c>
      <c r="I44" s="113"/>
      <c r="J44" s="68">
        <v>6</v>
      </c>
      <c r="K44" s="68">
        <v>12</v>
      </c>
      <c r="L44" s="290" t="s">
        <v>1900</v>
      </c>
      <c r="M44" s="298"/>
      <c r="N44" s="107"/>
      <c r="O44" s="83"/>
      <c r="P44" s="81"/>
    </row>
    <row r="45" spans="1:16" s="84" customFormat="1" ht="22.9" customHeight="1">
      <c r="A45" s="308" t="s">
        <v>3472</v>
      </c>
      <c r="B45" s="83" t="s">
        <v>23</v>
      </c>
      <c r="C45" s="83" t="s">
        <v>22</v>
      </c>
      <c r="D45" s="83" t="s">
        <v>3383</v>
      </c>
      <c r="E45" s="68" t="s">
        <v>3305</v>
      </c>
      <c r="F45" s="68" t="s">
        <v>794</v>
      </c>
      <c r="G45" s="88" t="s">
        <v>3297</v>
      </c>
      <c r="H45" s="113" t="s">
        <v>3304</v>
      </c>
      <c r="I45" s="113">
        <v>44913</v>
      </c>
      <c r="J45" s="68">
        <v>6</v>
      </c>
      <c r="K45" s="68">
        <v>12</v>
      </c>
      <c r="L45" s="290" t="s">
        <v>1900</v>
      </c>
      <c r="M45" s="298"/>
      <c r="N45" s="107"/>
      <c r="O45" s="83"/>
      <c r="P45" s="81"/>
    </row>
    <row r="46" spans="1:16" ht="22.9" customHeight="1">
      <c r="A46" s="308" t="s">
        <v>69</v>
      </c>
      <c r="B46" s="83" t="s">
        <v>25</v>
      </c>
      <c r="C46" s="83" t="s">
        <v>24</v>
      </c>
      <c r="D46" s="83" t="s">
        <v>70</v>
      </c>
      <c r="E46" s="68" t="s">
        <v>494</v>
      </c>
      <c r="F46" s="88" t="s">
        <v>794</v>
      </c>
      <c r="G46" s="88" t="s">
        <v>481</v>
      </c>
      <c r="H46" s="113" t="s">
        <v>821</v>
      </c>
      <c r="I46" s="113"/>
      <c r="J46" s="68">
        <v>6</v>
      </c>
      <c r="K46" s="68">
        <v>12</v>
      </c>
      <c r="L46" s="6"/>
      <c r="M46" s="297"/>
      <c r="N46" s="69" t="s">
        <v>206</v>
      </c>
      <c r="O46" s="8"/>
      <c r="P46" s="70"/>
    </row>
    <row r="47" spans="1:16" s="84" customFormat="1" ht="22.9" hidden="1" customHeight="1">
      <c r="A47" s="309"/>
      <c r="B47" s="74" t="s">
        <v>25</v>
      </c>
      <c r="C47" s="74" t="s">
        <v>24</v>
      </c>
      <c r="D47" s="74" t="s">
        <v>507</v>
      </c>
      <c r="E47" s="75" t="s">
        <v>508</v>
      </c>
      <c r="F47" s="119" t="s">
        <v>794</v>
      </c>
      <c r="G47" s="119" t="s">
        <v>470</v>
      </c>
      <c r="H47" s="116" t="s">
        <v>822</v>
      </c>
      <c r="I47" s="116"/>
      <c r="J47" s="75" t="s">
        <v>509</v>
      </c>
      <c r="K47" s="75" t="s">
        <v>509</v>
      </c>
      <c r="L47" s="117"/>
      <c r="M47" s="304"/>
      <c r="N47" s="89" t="s">
        <v>509</v>
      </c>
      <c r="O47" s="83"/>
    </row>
    <row r="48" spans="1:16" s="84" customFormat="1" ht="22.9" customHeight="1">
      <c r="A48" s="308" t="s">
        <v>510</v>
      </c>
      <c r="B48" s="83" t="s">
        <v>25</v>
      </c>
      <c r="C48" s="83" t="s">
        <v>24</v>
      </c>
      <c r="D48" s="83" t="s">
        <v>511</v>
      </c>
      <c r="E48" s="68" t="s">
        <v>508</v>
      </c>
      <c r="F48" s="88" t="s">
        <v>796</v>
      </c>
      <c r="G48" s="88" t="s">
        <v>451</v>
      </c>
      <c r="H48" s="113" t="s">
        <v>823</v>
      </c>
      <c r="I48" s="113" t="s">
        <v>823</v>
      </c>
      <c r="J48" s="68">
        <v>6</v>
      </c>
      <c r="K48" s="68">
        <v>12</v>
      </c>
      <c r="L48" s="85"/>
      <c r="M48" s="298"/>
      <c r="N48" s="107" t="s">
        <v>512</v>
      </c>
      <c r="O48" s="83" t="s">
        <v>815</v>
      </c>
      <c r="P48" s="120"/>
    </row>
    <row r="49" spans="1:16" s="84" customFormat="1" ht="22.9" customHeight="1">
      <c r="A49" s="308" t="s">
        <v>1931</v>
      </c>
      <c r="B49" s="83" t="s">
        <v>25</v>
      </c>
      <c r="C49" s="83" t="s">
        <v>24</v>
      </c>
      <c r="D49" s="83" t="s">
        <v>1932</v>
      </c>
      <c r="E49" s="68" t="s">
        <v>604</v>
      </c>
      <c r="F49" s="88" t="s">
        <v>794</v>
      </c>
      <c r="G49" s="88" t="s">
        <v>451</v>
      </c>
      <c r="H49" s="113" t="s">
        <v>1933</v>
      </c>
      <c r="I49" s="113" t="s">
        <v>1934</v>
      </c>
      <c r="J49" s="68">
        <v>6</v>
      </c>
      <c r="K49" s="68">
        <v>12</v>
      </c>
      <c r="L49" s="290" t="s">
        <v>1900</v>
      </c>
      <c r="M49" s="298"/>
      <c r="N49" s="107"/>
      <c r="O49" s="83"/>
      <c r="P49" s="120"/>
    </row>
    <row r="50" spans="1:16" s="84" customFormat="1" ht="22.9" customHeight="1">
      <c r="A50" s="308" t="s">
        <v>3473</v>
      </c>
      <c r="B50" s="83" t="s">
        <v>25</v>
      </c>
      <c r="C50" s="83" t="s">
        <v>24</v>
      </c>
      <c r="D50" s="83" t="s">
        <v>3384</v>
      </c>
      <c r="E50" s="68" t="s">
        <v>3305</v>
      </c>
      <c r="F50" s="88" t="s">
        <v>3302</v>
      </c>
      <c r="G50" s="88" t="s">
        <v>3297</v>
      </c>
      <c r="H50" s="113" t="s">
        <v>3306</v>
      </c>
      <c r="I50" s="113"/>
      <c r="J50" s="68">
        <v>6</v>
      </c>
      <c r="K50" s="68">
        <v>12</v>
      </c>
      <c r="L50" s="290" t="s">
        <v>1900</v>
      </c>
      <c r="M50" s="298"/>
      <c r="N50" s="107"/>
      <c r="O50" s="83"/>
      <c r="P50" s="120"/>
    </row>
    <row r="51" spans="1:16" s="84" customFormat="1" ht="22.9" customHeight="1">
      <c r="A51" s="308" t="s">
        <v>514</v>
      </c>
      <c r="B51" s="83" t="s">
        <v>27</v>
      </c>
      <c r="C51" s="83" t="s">
        <v>26</v>
      </c>
      <c r="D51" s="83" t="s">
        <v>515</v>
      </c>
      <c r="E51" s="68" t="s">
        <v>503</v>
      </c>
      <c r="F51" s="88" t="s">
        <v>805</v>
      </c>
      <c r="G51" s="88" t="s">
        <v>481</v>
      </c>
      <c r="H51" s="113" t="s">
        <v>824</v>
      </c>
      <c r="I51" s="113"/>
      <c r="J51" s="68">
        <v>9</v>
      </c>
      <c r="K51" s="68">
        <v>18</v>
      </c>
      <c r="L51" s="85"/>
      <c r="M51" s="298"/>
      <c r="N51" s="107">
        <v>201909260</v>
      </c>
      <c r="O51" s="83"/>
      <c r="P51" s="81"/>
    </row>
    <row r="52" spans="1:16" s="79" customFormat="1" ht="22.9" customHeight="1">
      <c r="A52" s="308" t="s">
        <v>516</v>
      </c>
      <c r="B52" s="83" t="s">
        <v>27</v>
      </c>
      <c r="C52" s="83" t="s">
        <v>26</v>
      </c>
      <c r="D52" s="83" t="s">
        <v>517</v>
      </c>
      <c r="E52" s="68" t="s">
        <v>457</v>
      </c>
      <c r="F52" s="88" t="s">
        <v>796</v>
      </c>
      <c r="G52" s="88" t="s">
        <v>518</v>
      </c>
      <c r="H52" s="113">
        <v>44105</v>
      </c>
      <c r="I52" s="113" t="s">
        <v>825</v>
      </c>
      <c r="J52" s="68">
        <v>9</v>
      </c>
      <c r="K52" s="68">
        <v>18</v>
      </c>
      <c r="L52" s="85"/>
      <c r="M52" s="302"/>
      <c r="N52" s="72">
        <v>202010010</v>
      </c>
      <c r="O52" s="71"/>
      <c r="P52" s="78"/>
    </row>
    <row r="53" spans="1:16" s="79" customFormat="1" ht="22.9" customHeight="1">
      <c r="A53" s="308" t="s">
        <v>1935</v>
      </c>
      <c r="B53" s="83" t="s">
        <v>27</v>
      </c>
      <c r="C53" s="83" t="s">
        <v>26</v>
      </c>
      <c r="D53" s="83" t="s">
        <v>1936</v>
      </c>
      <c r="E53" s="68" t="s">
        <v>1920</v>
      </c>
      <c r="F53" s="88" t="s">
        <v>805</v>
      </c>
      <c r="G53" s="88" t="s">
        <v>518</v>
      </c>
      <c r="H53" s="113" t="s">
        <v>1937</v>
      </c>
      <c r="I53" s="113" t="s">
        <v>1938</v>
      </c>
      <c r="J53" s="68">
        <v>9</v>
      </c>
      <c r="K53" s="68">
        <v>18</v>
      </c>
      <c r="L53" s="85" t="s">
        <v>1900</v>
      </c>
      <c r="M53" s="302"/>
      <c r="N53" s="72"/>
      <c r="O53" s="71"/>
      <c r="P53" s="78"/>
    </row>
    <row r="54" spans="1:16" s="79" customFormat="1" ht="22.9" customHeight="1">
      <c r="A54" s="308" t="s">
        <v>3474</v>
      </c>
      <c r="B54" s="83" t="s">
        <v>27</v>
      </c>
      <c r="C54" s="83" t="s">
        <v>26</v>
      </c>
      <c r="D54" s="83" t="s">
        <v>3385</v>
      </c>
      <c r="E54" s="68" t="s">
        <v>1920</v>
      </c>
      <c r="F54" s="88" t="s">
        <v>3299</v>
      </c>
      <c r="G54" s="88" t="s">
        <v>518</v>
      </c>
      <c r="H54" s="113" t="s">
        <v>3309</v>
      </c>
      <c r="I54" s="113" t="s">
        <v>3308</v>
      </c>
      <c r="J54" s="68">
        <v>9</v>
      </c>
      <c r="K54" s="68">
        <v>18</v>
      </c>
      <c r="L54" s="290" t="s">
        <v>1900</v>
      </c>
      <c r="M54" s="302"/>
      <c r="N54" s="72"/>
      <c r="O54" s="71"/>
      <c r="P54" s="78"/>
    </row>
    <row r="55" spans="1:16" s="84" customFormat="1" ht="22.9" customHeight="1">
      <c r="A55" s="308" t="s">
        <v>519</v>
      </c>
      <c r="B55" s="83" t="s">
        <v>29</v>
      </c>
      <c r="C55" s="83" t="s">
        <v>28</v>
      </c>
      <c r="D55" s="83" t="s">
        <v>520</v>
      </c>
      <c r="E55" s="68" t="s">
        <v>467</v>
      </c>
      <c r="F55" s="88" t="s">
        <v>805</v>
      </c>
      <c r="G55" s="88" t="s">
        <v>447</v>
      </c>
      <c r="H55" s="113" t="s">
        <v>826</v>
      </c>
      <c r="I55" s="113"/>
      <c r="J55" s="68">
        <v>9</v>
      </c>
      <c r="K55" s="68">
        <v>18</v>
      </c>
      <c r="L55" s="85"/>
      <c r="M55" s="298"/>
      <c r="N55" s="107" t="s">
        <v>525</v>
      </c>
      <c r="O55" s="83"/>
      <c r="P55" s="81"/>
    </row>
    <row r="56" spans="1:16" s="84" customFormat="1" ht="22.9" customHeight="1">
      <c r="A56" s="308" t="s">
        <v>521</v>
      </c>
      <c r="B56" s="83" t="s">
        <v>29</v>
      </c>
      <c r="C56" s="83" t="s">
        <v>28</v>
      </c>
      <c r="D56" s="83" t="s">
        <v>522</v>
      </c>
      <c r="E56" s="68" t="s">
        <v>466</v>
      </c>
      <c r="F56" s="88" t="s">
        <v>796</v>
      </c>
      <c r="G56" s="88" t="s">
        <v>523</v>
      </c>
      <c r="H56" s="113" t="s">
        <v>767</v>
      </c>
      <c r="I56" s="113" t="s">
        <v>524</v>
      </c>
      <c r="J56" s="68">
        <v>9</v>
      </c>
      <c r="K56" s="68">
        <v>18</v>
      </c>
      <c r="L56" s="85"/>
      <c r="M56" s="298"/>
      <c r="N56" s="107"/>
      <c r="O56" s="83"/>
      <c r="P56" s="81"/>
    </row>
    <row r="57" spans="1:16" ht="22.9" customHeight="1">
      <c r="A57" s="308" t="s">
        <v>1939</v>
      </c>
      <c r="B57" s="83" t="s">
        <v>29</v>
      </c>
      <c r="C57" s="83" t="s">
        <v>28</v>
      </c>
      <c r="D57" s="83" t="s">
        <v>1940</v>
      </c>
      <c r="E57" s="68" t="s">
        <v>1920</v>
      </c>
      <c r="F57" s="88" t="s">
        <v>805</v>
      </c>
      <c r="G57" s="88" t="s">
        <v>523</v>
      </c>
      <c r="H57" s="113" t="s">
        <v>1941</v>
      </c>
      <c r="I57" s="113" t="s">
        <v>1942</v>
      </c>
      <c r="J57" s="68">
        <v>9</v>
      </c>
      <c r="K57" s="68">
        <v>18</v>
      </c>
      <c r="L57" s="290" t="s">
        <v>1900</v>
      </c>
      <c r="M57" s="297"/>
      <c r="N57" s="69"/>
      <c r="O57" s="8"/>
      <c r="P57" s="70"/>
    </row>
    <row r="58" spans="1:16" ht="22.9" customHeight="1">
      <c r="A58" s="308" t="s">
        <v>3475</v>
      </c>
      <c r="B58" s="83" t="s">
        <v>29</v>
      </c>
      <c r="C58" s="83" t="s">
        <v>28</v>
      </c>
      <c r="D58" s="83" t="s">
        <v>3386</v>
      </c>
      <c r="E58" s="68" t="s">
        <v>3305</v>
      </c>
      <c r="F58" s="88" t="s">
        <v>3302</v>
      </c>
      <c r="G58" s="88" t="s">
        <v>518</v>
      </c>
      <c r="H58" s="113" t="s">
        <v>3310</v>
      </c>
      <c r="I58" s="113" t="s">
        <v>3312</v>
      </c>
      <c r="J58" s="68">
        <v>9</v>
      </c>
      <c r="K58" s="68">
        <v>18</v>
      </c>
      <c r="L58" s="290" t="s">
        <v>1900</v>
      </c>
      <c r="M58" s="297"/>
      <c r="N58" s="69"/>
      <c r="O58" s="8"/>
      <c r="P58" s="70"/>
    </row>
    <row r="59" spans="1:16" s="84" customFormat="1" ht="22.9" customHeight="1">
      <c r="A59" s="308" t="s">
        <v>526</v>
      </c>
      <c r="B59" s="83" t="s">
        <v>31</v>
      </c>
      <c r="C59" s="83" t="s">
        <v>30</v>
      </c>
      <c r="D59" s="83" t="s">
        <v>527</v>
      </c>
      <c r="E59" s="68" t="s">
        <v>506</v>
      </c>
      <c r="F59" s="88" t="s">
        <v>805</v>
      </c>
      <c r="G59" s="88" t="s">
        <v>447</v>
      </c>
      <c r="H59" s="113" t="s">
        <v>827</v>
      </c>
      <c r="I59" s="113"/>
      <c r="J59" s="68">
        <v>9</v>
      </c>
      <c r="K59" s="68">
        <v>18</v>
      </c>
      <c r="L59" s="85"/>
      <c r="M59" s="298"/>
      <c r="N59" s="107">
        <v>201910110</v>
      </c>
      <c r="O59" s="83"/>
      <c r="P59" s="81"/>
    </row>
    <row r="60" spans="1:16" s="84" customFormat="1" ht="22.9" customHeight="1">
      <c r="A60" s="308" t="s">
        <v>528</v>
      </c>
      <c r="B60" s="83" t="s">
        <v>31</v>
      </c>
      <c r="C60" s="83" t="s">
        <v>30</v>
      </c>
      <c r="D60" s="83" t="s">
        <v>529</v>
      </c>
      <c r="E60" s="68" t="s">
        <v>466</v>
      </c>
      <c r="F60" s="88" t="s">
        <v>796</v>
      </c>
      <c r="G60" s="88" t="s">
        <v>451</v>
      </c>
      <c r="H60" s="113" t="s">
        <v>768</v>
      </c>
      <c r="I60" s="113" t="s">
        <v>828</v>
      </c>
      <c r="J60" s="68">
        <v>9</v>
      </c>
      <c r="K60" s="68">
        <v>18</v>
      </c>
      <c r="L60" s="85"/>
      <c r="M60" s="298"/>
      <c r="N60" s="107">
        <v>202010100</v>
      </c>
      <c r="O60" s="83"/>
      <c r="P60" s="81"/>
    </row>
    <row r="61" spans="1:16" s="84" customFormat="1" ht="22.9" customHeight="1">
      <c r="A61" s="308" t="s">
        <v>1943</v>
      </c>
      <c r="B61" s="83" t="s">
        <v>31</v>
      </c>
      <c r="C61" s="83" t="s">
        <v>30</v>
      </c>
      <c r="D61" s="83" t="s">
        <v>1944</v>
      </c>
      <c r="E61" s="68" t="s">
        <v>606</v>
      </c>
      <c r="F61" s="88" t="s">
        <v>805</v>
      </c>
      <c r="G61" s="88" t="s">
        <v>451</v>
      </c>
      <c r="H61" s="113" t="s">
        <v>1945</v>
      </c>
      <c r="I61" s="113" t="s">
        <v>1946</v>
      </c>
      <c r="J61" s="68">
        <v>9</v>
      </c>
      <c r="K61" s="68">
        <v>18</v>
      </c>
      <c r="L61" s="6" t="s">
        <v>1900</v>
      </c>
      <c r="M61" s="298"/>
      <c r="N61" s="107"/>
      <c r="O61" s="83"/>
      <c r="P61" s="81"/>
    </row>
    <row r="62" spans="1:16" s="84" customFormat="1" ht="22.9" customHeight="1">
      <c r="A62" s="308" t="s">
        <v>3476</v>
      </c>
      <c r="B62" s="83" t="s">
        <v>31</v>
      </c>
      <c r="C62" s="83" t="s">
        <v>30</v>
      </c>
      <c r="D62" s="83" t="s">
        <v>3387</v>
      </c>
      <c r="E62" s="68" t="s">
        <v>3315</v>
      </c>
      <c r="F62" s="88" t="s">
        <v>3302</v>
      </c>
      <c r="G62" s="88" t="s">
        <v>518</v>
      </c>
      <c r="H62" s="113" t="s">
        <v>3313</v>
      </c>
      <c r="I62" s="113" t="s">
        <v>3314</v>
      </c>
      <c r="J62" s="68">
        <v>9</v>
      </c>
      <c r="K62" s="68">
        <v>18</v>
      </c>
      <c r="L62" s="290" t="s">
        <v>1900</v>
      </c>
      <c r="M62" s="298"/>
      <c r="N62" s="107"/>
      <c r="O62" s="83"/>
      <c r="P62" s="81"/>
    </row>
    <row r="63" spans="1:16" s="84" customFormat="1" ht="22.9" customHeight="1">
      <c r="A63" s="308" t="s">
        <v>71</v>
      </c>
      <c r="B63" s="83" t="s">
        <v>32</v>
      </c>
      <c r="C63" s="83" t="s">
        <v>32</v>
      </c>
      <c r="D63" s="83" t="s">
        <v>72</v>
      </c>
      <c r="E63" s="68" t="s">
        <v>469</v>
      </c>
      <c r="F63" s="88" t="s">
        <v>794</v>
      </c>
      <c r="G63" s="88" t="s">
        <v>447</v>
      </c>
      <c r="H63" s="113" t="s">
        <v>829</v>
      </c>
      <c r="I63" s="113"/>
      <c r="J63" s="68">
        <v>6</v>
      </c>
      <c r="K63" s="68">
        <v>12</v>
      </c>
      <c r="L63" s="85"/>
      <c r="M63" s="298"/>
      <c r="N63" s="107" t="s">
        <v>207</v>
      </c>
      <c r="O63" s="83"/>
      <c r="P63" s="81"/>
    </row>
    <row r="64" spans="1:16" s="84" customFormat="1" ht="22.9" customHeight="1">
      <c r="A64" s="308" t="s">
        <v>530</v>
      </c>
      <c r="B64" s="83" t="s">
        <v>32</v>
      </c>
      <c r="C64" s="83" t="s">
        <v>32</v>
      </c>
      <c r="D64" s="83" t="s">
        <v>531</v>
      </c>
      <c r="E64" s="68" t="s">
        <v>532</v>
      </c>
      <c r="F64" s="88" t="s">
        <v>796</v>
      </c>
      <c r="G64" s="88" t="s">
        <v>451</v>
      </c>
      <c r="H64" s="113" t="s">
        <v>830</v>
      </c>
      <c r="I64" s="113" t="s">
        <v>830</v>
      </c>
      <c r="J64" s="68">
        <v>6</v>
      </c>
      <c r="K64" s="68">
        <v>12</v>
      </c>
      <c r="L64" s="85"/>
      <c r="M64" s="298"/>
      <c r="N64" s="107">
        <v>202009130</v>
      </c>
      <c r="O64" s="83"/>
      <c r="P64" s="81"/>
    </row>
    <row r="65" spans="1:16" ht="22.9" customHeight="1">
      <c r="A65" s="308" t="s">
        <v>533</v>
      </c>
      <c r="B65" s="83" t="s">
        <v>32</v>
      </c>
      <c r="C65" s="83" t="s">
        <v>32</v>
      </c>
      <c r="D65" s="83" t="s">
        <v>534</v>
      </c>
      <c r="E65" s="68" t="s">
        <v>535</v>
      </c>
      <c r="F65" s="88" t="s">
        <v>796</v>
      </c>
      <c r="G65" s="88" t="s">
        <v>451</v>
      </c>
      <c r="H65" s="113" t="s">
        <v>769</v>
      </c>
      <c r="I65" s="113" t="s">
        <v>831</v>
      </c>
      <c r="J65" s="68">
        <v>6</v>
      </c>
      <c r="K65" s="68">
        <v>12</v>
      </c>
      <c r="L65" s="85"/>
      <c r="M65" s="297"/>
      <c r="N65" s="107">
        <v>202107170</v>
      </c>
      <c r="O65" s="83"/>
      <c r="P65" s="70"/>
    </row>
    <row r="66" spans="1:16" s="84" customFormat="1" ht="22.9" customHeight="1">
      <c r="A66" s="308" t="s">
        <v>1947</v>
      </c>
      <c r="B66" s="83" t="s">
        <v>32</v>
      </c>
      <c r="C66" s="83" t="s">
        <v>32</v>
      </c>
      <c r="D66" s="83" t="s">
        <v>3482</v>
      </c>
      <c r="E66" s="68" t="s">
        <v>460</v>
      </c>
      <c r="F66" s="88" t="s">
        <v>794</v>
      </c>
      <c r="G66" s="88" t="s">
        <v>1948</v>
      </c>
      <c r="H66" s="113" t="s">
        <v>1949</v>
      </c>
      <c r="I66" s="113"/>
      <c r="J66" s="68">
        <v>6</v>
      </c>
      <c r="K66" s="68">
        <v>12</v>
      </c>
      <c r="L66" s="290" t="s">
        <v>1900</v>
      </c>
      <c r="M66" s="298"/>
      <c r="N66" s="107"/>
      <c r="O66" s="83"/>
      <c r="P66" s="81"/>
    </row>
    <row r="67" spans="1:16" s="79" customFormat="1" ht="22.9" customHeight="1">
      <c r="A67" s="308" t="s">
        <v>3483</v>
      </c>
      <c r="B67" s="83" t="s">
        <v>32</v>
      </c>
      <c r="C67" s="83" t="s">
        <v>32</v>
      </c>
      <c r="D67" s="83" t="s">
        <v>3477</v>
      </c>
      <c r="E67" s="68" t="s">
        <v>3478</v>
      </c>
      <c r="F67" s="88" t="s">
        <v>3479</v>
      </c>
      <c r="G67" s="88" t="s">
        <v>3480</v>
      </c>
      <c r="H67" s="113" t="s">
        <v>3481</v>
      </c>
      <c r="I67" s="113"/>
      <c r="J67" s="68">
        <v>6</v>
      </c>
      <c r="K67" s="68">
        <v>12</v>
      </c>
      <c r="L67" s="299"/>
      <c r="M67" s="302"/>
      <c r="N67" s="72"/>
      <c r="O67" s="71"/>
      <c r="P67" s="78"/>
    </row>
    <row r="68" spans="1:16" s="79" customFormat="1" ht="22.9" customHeight="1">
      <c r="A68" s="308" t="s">
        <v>536</v>
      </c>
      <c r="B68" s="83" t="s">
        <v>56</v>
      </c>
      <c r="C68" s="83" t="s">
        <v>55</v>
      </c>
      <c r="D68" s="83" t="s">
        <v>537</v>
      </c>
      <c r="E68" s="68" t="s">
        <v>460</v>
      </c>
      <c r="F68" s="88" t="s">
        <v>794</v>
      </c>
      <c r="G68" s="88" t="s">
        <v>447</v>
      </c>
      <c r="H68" s="113" t="s">
        <v>833</v>
      </c>
      <c r="I68" s="113"/>
      <c r="J68" s="68">
        <v>6</v>
      </c>
      <c r="K68" s="68">
        <v>12</v>
      </c>
      <c r="L68" s="85"/>
      <c r="M68" s="302"/>
      <c r="N68" s="107">
        <v>201909210</v>
      </c>
      <c r="O68" s="83"/>
      <c r="P68" s="78"/>
    </row>
    <row r="69" spans="1:16" s="84" customFormat="1" ht="22.9" customHeight="1">
      <c r="A69" s="308" t="s">
        <v>538</v>
      </c>
      <c r="B69" s="83" t="s">
        <v>56</v>
      </c>
      <c r="C69" s="83" t="s">
        <v>55</v>
      </c>
      <c r="D69" s="83" t="s">
        <v>539</v>
      </c>
      <c r="E69" s="68" t="s">
        <v>540</v>
      </c>
      <c r="F69" s="88" t="s">
        <v>796</v>
      </c>
      <c r="G69" s="88" t="s">
        <v>451</v>
      </c>
      <c r="H69" s="113" t="s">
        <v>770</v>
      </c>
      <c r="I69" s="113" t="s">
        <v>834</v>
      </c>
      <c r="J69" s="68">
        <v>6</v>
      </c>
      <c r="K69" s="68">
        <v>12</v>
      </c>
      <c r="L69" s="85"/>
      <c r="M69" s="305"/>
      <c r="N69" s="72">
        <v>202009110</v>
      </c>
      <c r="O69" s="71"/>
      <c r="P69" s="81"/>
    </row>
    <row r="70" spans="1:16" ht="22.9" customHeight="1">
      <c r="A70" s="308" t="s">
        <v>1950</v>
      </c>
      <c r="B70" s="83" t="s">
        <v>56</v>
      </c>
      <c r="C70" s="83" t="s">
        <v>55</v>
      </c>
      <c r="D70" s="83" t="s">
        <v>1951</v>
      </c>
      <c r="E70" s="68" t="s">
        <v>606</v>
      </c>
      <c r="F70" s="88" t="s">
        <v>1952</v>
      </c>
      <c r="G70" s="88" t="s">
        <v>451</v>
      </c>
      <c r="H70" s="113" t="s">
        <v>1953</v>
      </c>
      <c r="I70" s="113" t="s">
        <v>1954</v>
      </c>
      <c r="J70" s="68">
        <v>6</v>
      </c>
      <c r="K70" s="68">
        <v>12</v>
      </c>
      <c r="L70" s="290" t="s">
        <v>1900</v>
      </c>
      <c r="M70" s="297"/>
      <c r="N70" s="72"/>
      <c r="O70" s="71"/>
      <c r="P70" s="70"/>
    </row>
    <row r="71" spans="1:16" ht="22.9" customHeight="1">
      <c r="A71" s="308" t="s">
        <v>3484</v>
      </c>
      <c r="B71" s="83" t="s">
        <v>56</v>
      </c>
      <c r="C71" s="83" t="s">
        <v>55</v>
      </c>
      <c r="D71" s="83" t="s">
        <v>3388</v>
      </c>
      <c r="E71" s="88" t="s">
        <v>796</v>
      </c>
      <c r="F71" s="88" t="s">
        <v>3318</v>
      </c>
      <c r="G71" s="88" t="s">
        <v>451</v>
      </c>
      <c r="H71" s="113" t="s">
        <v>3317</v>
      </c>
      <c r="I71" s="113" t="s">
        <v>3308</v>
      </c>
      <c r="J71" s="68">
        <v>6</v>
      </c>
      <c r="K71" s="68">
        <v>12</v>
      </c>
      <c r="L71" s="290" t="s">
        <v>1900</v>
      </c>
      <c r="M71" s="297"/>
      <c r="N71" s="72"/>
      <c r="O71" s="71"/>
      <c r="P71" s="70"/>
    </row>
    <row r="72" spans="1:16" ht="22.9" customHeight="1">
      <c r="A72" s="308" t="s">
        <v>541</v>
      </c>
      <c r="B72" s="83" t="s">
        <v>58</v>
      </c>
      <c r="C72" s="83" t="s">
        <v>57</v>
      </c>
      <c r="D72" s="83" t="s">
        <v>542</v>
      </c>
      <c r="E72" s="68" t="s">
        <v>460</v>
      </c>
      <c r="F72" s="88" t="s">
        <v>794</v>
      </c>
      <c r="G72" s="88" t="s">
        <v>447</v>
      </c>
      <c r="H72" s="113" t="s">
        <v>835</v>
      </c>
      <c r="I72" s="113"/>
      <c r="J72" s="68">
        <v>6</v>
      </c>
      <c r="K72" s="68">
        <v>12</v>
      </c>
      <c r="L72" s="85"/>
      <c r="M72" s="297"/>
      <c r="N72" s="69"/>
      <c r="O72" s="90"/>
      <c r="P72" s="70"/>
    </row>
    <row r="73" spans="1:16" ht="22.9" customHeight="1">
      <c r="A73" s="308" t="s">
        <v>543</v>
      </c>
      <c r="B73" s="83" t="s">
        <v>58</v>
      </c>
      <c r="C73" s="83" t="s">
        <v>57</v>
      </c>
      <c r="D73" s="83" t="s">
        <v>544</v>
      </c>
      <c r="E73" s="68" t="s">
        <v>475</v>
      </c>
      <c r="F73" s="88" t="s">
        <v>796</v>
      </c>
      <c r="G73" s="88" t="s">
        <v>480</v>
      </c>
      <c r="H73" s="113" t="s">
        <v>836</v>
      </c>
      <c r="I73" s="113"/>
      <c r="J73" s="68">
        <v>6</v>
      </c>
      <c r="K73" s="68">
        <v>12</v>
      </c>
      <c r="L73" s="85"/>
      <c r="M73" s="297"/>
      <c r="N73" s="72">
        <v>202009250</v>
      </c>
      <c r="O73" s="71"/>
      <c r="P73" s="70"/>
    </row>
    <row r="74" spans="1:16" s="84" customFormat="1" ht="22.9" customHeight="1">
      <c r="A74" s="308" t="s">
        <v>1955</v>
      </c>
      <c r="B74" s="83" t="s">
        <v>58</v>
      </c>
      <c r="C74" s="83" t="s">
        <v>57</v>
      </c>
      <c r="D74" s="83" t="s">
        <v>1956</v>
      </c>
      <c r="E74" s="68" t="s">
        <v>1957</v>
      </c>
      <c r="F74" s="88" t="s">
        <v>794</v>
      </c>
      <c r="G74" s="88" t="s">
        <v>480</v>
      </c>
      <c r="H74" s="113" t="s">
        <v>1958</v>
      </c>
      <c r="I74" s="113"/>
      <c r="J74" s="68">
        <v>6</v>
      </c>
      <c r="K74" s="68">
        <v>12</v>
      </c>
      <c r="L74" s="290" t="s">
        <v>1900</v>
      </c>
      <c r="M74" s="298"/>
      <c r="N74" s="72"/>
      <c r="O74" s="71"/>
      <c r="P74" s="81"/>
    </row>
    <row r="75" spans="1:16" s="84" customFormat="1" ht="22.9" customHeight="1">
      <c r="A75" s="308" t="s">
        <v>3485</v>
      </c>
      <c r="B75" s="83" t="s">
        <v>58</v>
      </c>
      <c r="C75" s="83" t="s">
        <v>57</v>
      </c>
      <c r="D75" s="83" t="s">
        <v>3389</v>
      </c>
      <c r="E75" s="68" t="s">
        <v>446</v>
      </c>
      <c r="F75" s="88" t="s">
        <v>3316</v>
      </c>
      <c r="G75" s="88" t="s">
        <v>480</v>
      </c>
      <c r="H75" s="113" t="s">
        <v>3319</v>
      </c>
      <c r="I75" s="113"/>
      <c r="J75" s="68">
        <v>6</v>
      </c>
      <c r="K75" s="68">
        <v>12</v>
      </c>
      <c r="L75" s="290" t="s">
        <v>1900</v>
      </c>
      <c r="M75" s="298"/>
      <c r="N75" s="72"/>
      <c r="O75" s="71"/>
      <c r="P75" s="81"/>
    </row>
    <row r="76" spans="1:16" ht="22.9" customHeight="1">
      <c r="A76" s="308" t="s">
        <v>546</v>
      </c>
      <c r="B76" s="83" t="s">
        <v>34</v>
      </c>
      <c r="C76" s="83" t="s">
        <v>33</v>
      </c>
      <c r="D76" s="83" t="s">
        <v>547</v>
      </c>
      <c r="E76" s="68" t="s">
        <v>484</v>
      </c>
      <c r="F76" s="88" t="s">
        <v>837</v>
      </c>
      <c r="G76" s="88" t="s">
        <v>447</v>
      </c>
      <c r="H76" s="113" t="s">
        <v>838</v>
      </c>
      <c r="I76" s="113"/>
      <c r="J76" s="68">
        <v>12</v>
      </c>
      <c r="K76" s="68">
        <v>12</v>
      </c>
      <c r="L76" s="85"/>
      <c r="M76" s="297"/>
      <c r="N76" s="107" t="s">
        <v>548</v>
      </c>
      <c r="O76" s="83"/>
      <c r="P76" s="70"/>
    </row>
    <row r="77" spans="1:16" ht="22.9" customHeight="1">
      <c r="A77" s="308" t="s">
        <v>549</v>
      </c>
      <c r="B77" s="83" t="s">
        <v>34</v>
      </c>
      <c r="C77" s="83" t="s">
        <v>33</v>
      </c>
      <c r="D77" s="83" t="s">
        <v>550</v>
      </c>
      <c r="E77" s="68" t="s">
        <v>484</v>
      </c>
      <c r="F77" s="88" t="s">
        <v>796</v>
      </c>
      <c r="G77" s="88" t="s">
        <v>551</v>
      </c>
      <c r="H77" s="113" t="s">
        <v>839</v>
      </c>
      <c r="I77" s="113" t="s">
        <v>840</v>
      </c>
      <c r="J77" s="68">
        <v>12</v>
      </c>
      <c r="K77" s="68">
        <v>12</v>
      </c>
      <c r="L77" s="85"/>
      <c r="M77" s="297"/>
      <c r="N77" s="107"/>
      <c r="O77" s="83"/>
      <c r="P77" s="70"/>
    </row>
    <row r="78" spans="1:16" s="84" customFormat="1" ht="22.9" customHeight="1">
      <c r="A78" s="308" t="s">
        <v>1959</v>
      </c>
      <c r="B78" s="83" t="s">
        <v>34</v>
      </c>
      <c r="C78" s="83" t="s">
        <v>33</v>
      </c>
      <c r="D78" s="83" t="s">
        <v>1960</v>
      </c>
      <c r="E78" s="68" t="s">
        <v>484</v>
      </c>
      <c r="F78" s="88" t="s">
        <v>837</v>
      </c>
      <c r="G78" s="88" t="s">
        <v>551</v>
      </c>
      <c r="H78" s="113" t="s">
        <v>1961</v>
      </c>
      <c r="I78" s="113" t="s">
        <v>1962</v>
      </c>
      <c r="J78" s="68">
        <v>12</v>
      </c>
      <c r="K78" s="68">
        <v>12</v>
      </c>
      <c r="L78" s="290" t="s">
        <v>1900</v>
      </c>
      <c r="M78" s="306"/>
      <c r="N78" s="107"/>
      <c r="O78" s="83"/>
      <c r="P78" s="81"/>
    </row>
    <row r="79" spans="1:16" s="84" customFormat="1" ht="22.9" customHeight="1">
      <c r="A79" s="308" t="s">
        <v>3486</v>
      </c>
      <c r="B79" s="83" t="s">
        <v>34</v>
      </c>
      <c r="C79" s="83" t="s">
        <v>33</v>
      </c>
      <c r="D79" s="83" t="s">
        <v>3391</v>
      </c>
      <c r="E79" s="68" t="s">
        <v>3315</v>
      </c>
      <c r="F79" s="88" t="s">
        <v>3302</v>
      </c>
      <c r="G79" s="88" t="s">
        <v>557</v>
      </c>
      <c r="H79" s="113" t="s">
        <v>3320</v>
      </c>
      <c r="I79" s="113" t="s">
        <v>3390</v>
      </c>
      <c r="J79" s="68">
        <v>12</v>
      </c>
      <c r="K79" s="68">
        <v>12</v>
      </c>
      <c r="L79" s="290" t="s">
        <v>1900</v>
      </c>
      <c r="M79" s="306"/>
      <c r="N79" s="107"/>
      <c r="O79" s="83"/>
      <c r="P79" s="81"/>
    </row>
    <row r="80" spans="1:16" ht="22.9" customHeight="1">
      <c r="A80" s="308" t="s">
        <v>73</v>
      </c>
      <c r="B80" s="83" t="s">
        <v>36</v>
      </c>
      <c r="C80" s="83" t="s">
        <v>35</v>
      </c>
      <c r="D80" s="83" t="s">
        <v>552</v>
      </c>
      <c r="E80" s="68" t="s">
        <v>446</v>
      </c>
      <c r="F80" s="88" t="s">
        <v>805</v>
      </c>
      <c r="G80" s="88" t="s">
        <v>447</v>
      </c>
      <c r="H80" s="113" t="s">
        <v>841</v>
      </c>
      <c r="I80" s="113"/>
      <c r="J80" s="68">
        <v>9</v>
      </c>
      <c r="K80" s="68">
        <v>18</v>
      </c>
      <c r="L80" s="6"/>
      <c r="M80" s="297"/>
      <c r="N80" s="69" t="s">
        <v>208</v>
      </c>
      <c r="O80" s="8"/>
      <c r="P80" s="70"/>
    </row>
    <row r="81" spans="1:16" s="79" customFormat="1" ht="22.9" customHeight="1">
      <c r="A81" s="308" t="s">
        <v>553</v>
      </c>
      <c r="B81" s="83" t="s">
        <v>36</v>
      </c>
      <c r="C81" s="83" t="s">
        <v>35</v>
      </c>
      <c r="D81" s="83" t="s">
        <v>554</v>
      </c>
      <c r="E81" s="68" t="s">
        <v>469</v>
      </c>
      <c r="F81" s="88" t="s">
        <v>796</v>
      </c>
      <c r="G81" s="88" t="s">
        <v>451</v>
      </c>
      <c r="H81" s="113" t="s">
        <v>842</v>
      </c>
      <c r="I81" s="113" t="s">
        <v>843</v>
      </c>
      <c r="J81" s="68">
        <v>9</v>
      </c>
      <c r="K81" s="68">
        <v>18</v>
      </c>
      <c r="L81" s="85"/>
      <c r="M81" s="302"/>
      <c r="N81" s="86">
        <v>202010090</v>
      </c>
      <c r="O81" s="83"/>
      <c r="P81" s="78"/>
    </row>
    <row r="82" spans="1:16" s="79" customFormat="1" ht="22.9" customHeight="1">
      <c r="A82" s="308" t="s">
        <v>555</v>
      </c>
      <c r="B82" s="83" t="s">
        <v>36</v>
      </c>
      <c r="C82" s="83" t="s">
        <v>35</v>
      </c>
      <c r="D82" s="83" t="s">
        <v>556</v>
      </c>
      <c r="E82" s="68" t="s">
        <v>450</v>
      </c>
      <c r="F82" s="88" t="s">
        <v>796</v>
      </c>
      <c r="G82" s="88" t="s">
        <v>557</v>
      </c>
      <c r="H82" s="113" t="s">
        <v>844</v>
      </c>
      <c r="I82" s="113" t="s">
        <v>825</v>
      </c>
      <c r="J82" s="68">
        <v>9</v>
      </c>
      <c r="K82" s="68">
        <v>18</v>
      </c>
      <c r="L82" s="85"/>
      <c r="M82" s="302"/>
      <c r="N82" s="72"/>
      <c r="O82" s="71"/>
      <c r="P82" s="78"/>
    </row>
    <row r="83" spans="1:16" s="79" customFormat="1" ht="22.9" customHeight="1">
      <c r="A83" s="308" t="s">
        <v>1963</v>
      </c>
      <c r="B83" s="83" t="s">
        <v>36</v>
      </c>
      <c r="C83" s="83" t="s">
        <v>35</v>
      </c>
      <c r="D83" s="83" t="s">
        <v>1964</v>
      </c>
      <c r="E83" s="68" t="s">
        <v>450</v>
      </c>
      <c r="F83" s="88" t="s">
        <v>805</v>
      </c>
      <c r="G83" s="88" t="s">
        <v>557</v>
      </c>
      <c r="H83" s="113" t="s">
        <v>1965</v>
      </c>
      <c r="I83" s="113"/>
      <c r="J83" s="68">
        <v>9</v>
      </c>
      <c r="K83" s="68">
        <v>18</v>
      </c>
      <c r="L83" s="290" t="s">
        <v>1900</v>
      </c>
      <c r="M83" s="302"/>
      <c r="N83" s="72"/>
      <c r="O83" s="71"/>
      <c r="P83" s="78"/>
    </row>
    <row r="84" spans="1:16" s="79" customFormat="1" ht="22.9" customHeight="1">
      <c r="A84" s="308" t="s">
        <v>3487</v>
      </c>
      <c r="B84" s="83" t="s">
        <v>36</v>
      </c>
      <c r="C84" s="83" t="s">
        <v>35</v>
      </c>
      <c r="D84" s="83" t="s">
        <v>3392</v>
      </c>
      <c r="E84" s="68" t="s">
        <v>450</v>
      </c>
      <c r="F84" s="88" t="s">
        <v>3302</v>
      </c>
      <c r="G84" s="88" t="s">
        <v>3297</v>
      </c>
      <c r="H84" s="113" t="s">
        <v>3321</v>
      </c>
      <c r="I84" s="113"/>
      <c r="J84" s="68">
        <v>9</v>
      </c>
      <c r="K84" s="68">
        <v>18</v>
      </c>
      <c r="L84" s="290" t="s">
        <v>1900</v>
      </c>
      <c r="M84" s="302"/>
      <c r="N84" s="72"/>
      <c r="O84" s="71"/>
      <c r="P84" s="78"/>
    </row>
    <row r="85" spans="1:16" ht="22.9" customHeight="1">
      <c r="A85" s="308" t="s">
        <v>558</v>
      </c>
      <c r="B85" s="83" t="s">
        <v>38</v>
      </c>
      <c r="C85" s="83" t="s">
        <v>37</v>
      </c>
      <c r="D85" s="83" t="s">
        <v>559</v>
      </c>
      <c r="E85" s="68" t="s">
        <v>513</v>
      </c>
      <c r="F85" s="88" t="s">
        <v>805</v>
      </c>
      <c r="G85" s="88" t="s">
        <v>447</v>
      </c>
      <c r="H85" s="113" t="s">
        <v>845</v>
      </c>
      <c r="I85" s="113"/>
      <c r="J85" s="68">
        <v>9</v>
      </c>
      <c r="K85" s="68">
        <v>18</v>
      </c>
      <c r="L85" s="85"/>
      <c r="M85" s="297"/>
      <c r="N85" s="72" t="s">
        <v>560</v>
      </c>
      <c r="O85" s="71"/>
      <c r="P85" s="70"/>
    </row>
    <row r="86" spans="1:16" s="84" customFormat="1" ht="22.9" customHeight="1">
      <c r="A86" s="308" t="s">
        <v>561</v>
      </c>
      <c r="B86" s="83" t="s">
        <v>38</v>
      </c>
      <c r="C86" s="83" t="s">
        <v>37</v>
      </c>
      <c r="D86" s="83" t="s">
        <v>562</v>
      </c>
      <c r="E86" s="68" t="s">
        <v>508</v>
      </c>
      <c r="F86" s="88" t="s">
        <v>796</v>
      </c>
      <c r="G86" s="88" t="s">
        <v>557</v>
      </c>
      <c r="H86" s="113" t="s">
        <v>771</v>
      </c>
      <c r="I86" s="113" t="s">
        <v>846</v>
      </c>
      <c r="J86" s="68">
        <v>9</v>
      </c>
      <c r="K86" s="68">
        <v>18</v>
      </c>
      <c r="L86" s="85"/>
      <c r="M86" s="298"/>
      <c r="N86" s="72" t="s">
        <v>563</v>
      </c>
      <c r="O86" s="71"/>
      <c r="P86" s="81"/>
    </row>
    <row r="87" spans="1:16" s="84" customFormat="1" ht="22.9" customHeight="1">
      <c r="A87" s="308" t="s">
        <v>1966</v>
      </c>
      <c r="B87" s="83" t="s">
        <v>38</v>
      </c>
      <c r="C87" s="83" t="s">
        <v>37</v>
      </c>
      <c r="D87" s="83" t="s">
        <v>1967</v>
      </c>
      <c r="E87" s="68" t="s">
        <v>450</v>
      </c>
      <c r="F87" s="88" t="s">
        <v>805</v>
      </c>
      <c r="G87" s="88" t="s">
        <v>557</v>
      </c>
      <c r="H87" s="113" t="s">
        <v>1968</v>
      </c>
      <c r="I87" s="113" t="s">
        <v>1969</v>
      </c>
      <c r="J87" s="68">
        <v>9</v>
      </c>
      <c r="K87" s="68">
        <v>18</v>
      </c>
      <c r="L87" s="290" t="s">
        <v>1900</v>
      </c>
      <c r="M87" s="298"/>
      <c r="N87" s="72"/>
      <c r="O87" s="71"/>
      <c r="P87" s="81"/>
    </row>
    <row r="88" spans="1:16" s="84" customFormat="1" ht="22.9" customHeight="1">
      <c r="A88" s="308" t="s">
        <v>3488</v>
      </c>
      <c r="B88" s="83" t="s">
        <v>38</v>
      </c>
      <c r="C88" s="83" t="s">
        <v>37</v>
      </c>
      <c r="D88" s="83" t="s">
        <v>3393</v>
      </c>
      <c r="E88" s="68" t="s">
        <v>3315</v>
      </c>
      <c r="F88" s="88" t="s">
        <v>3302</v>
      </c>
      <c r="G88" s="88" t="s">
        <v>557</v>
      </c>
      <c r="H88" s="113" t="s">
        <v>3322</v>
      </c>
      <c r="I88" s="113" t="s">
        <v>3323</v>
      </c>
      <c r="J88" s="68">
        <v>9</v>
      </c>
      <c r="K88" s="68">
        <v>18</v>
      </c>
      <c r="L88" s="290" t="s">
        <v>1900</v>
      </c>
      <c r="M88" s="298"/>
      <c r="N88" s="72"/>
      <c r="O88" s="71"/>
      <c r="P88" s="81"/>
    </row>
    <row r="89" spans="1:16" s="84" customFormat="1" ht="22.9" customHeight="1">
      <c r="A89" s="308" t="s">
        <v>74</v>
      </c>
      <c r="B89" s="83" t="s">
        <v>40</v>
      </c>
      <c r="C89" s="83" t="s">
        <v>39</v>
      </c>
      <c r="D89" s="83" t="s">
        <v>1970</v>
      </c>
      <c r="E89" s="68" t="s">
        <v>469</v>
      </c>
      <c r="F89" s="88" t="s">
        <v>837</v>
      </c>
      <c r="G89" s="88" t="s">
        <v>447</v>
      </c>
      <c r="H89" s="113" t="s">
        <v>847</v>
      </c>
      <c r="I89" s="113"/>
      <c r="J89" s="68">
        <v>12</v>
      </c>
      <c r="K89" s="68">
        <v>12</v>
      </c>
      <c r="L89" s="6"/>
      <c r="M89" s="307"/>
      <c r="N89" s="69" t="s">
        <v>209</v>
      </c>
      <c r="O89" s="8"/>
    </row>
    <row r="90" spans="1:16" s="84" customFormat="1" ht="22.9" customHeight="1">
      <c r="A90" s="308" t="s">
        <v>564</v>
      </c>
      <c r="B90" s="83" t="s">
        <v>40</v>
      </c>
      <c r="C90" s="83" t="s">
        <v>39</v>
      </c>
      <c r="D90" s="83" t="s">
        <v>565</v>
      </c>
      <c r="E90" s="68" t="s">
        <v>484</v>
      </c>
      <c r="F90" s="88" t="s">
        <v>796</v>
      </c>
      <c r="G90" s="88" t="s">
        <v>523</v>
      </c>
      <c r="H90" s="113" t="s">
        <v>772</v>
      </c>
      <c r="I90" s="113" t="s">
        <v>848</v>
      </c>
      <c r="J90" s="68">
        <v>12</v>
      </c>
      <c r="K90" s="68">
        <v>12</v>
      </c>
      <c r="L90" s="85"/>
      <c r="M90" s="298"/>
      <c r="N90" s="107" t="s">
        <v>566</v>
      </c>
      <c r="O90" s="83"/>
      <c r="P90" s="81"/>
    </row>
    <row r="91" spans="1:16" s="84" customFormat="1" ht="22.9" customHeight="1">
      <c r="A91" s="308" t="s">
        <v>1971</v>
      </c>
      <c r="B91" s="83" t="s">
        <v>40</v>
      </c>
      <c r="C91" s="83" t="s">
        <v>39</v>
      </c>
      <c r="D91" s="83" t="s">
        <v>1972</v>
      </c>
      <c r="E91" s="68" t="s">
        <v>450</v>
      </c>
      <c r="F91" s="88" t="s">
        <v>837</v>
      </c>
      <c r="G91" s="88" t="s">
        <v>523</v>
      </c>
      <c r="H91" s="113" t="s">
        <v>1973</v>
      </c>
      <c r="I91" s="113" t="s">
        <v>1974</v>
      </c>
      <c r="J91" s="68">
        <v>12</v>
      </c>
      <c r="K91" s="68">
        <v>12</v>
      </c>
      <c r="L91" s="290" t="s">
        <v>1900</v>
      </c>
      <c r="M91" s="298"/>
      <c r="N91" s="107"/>
      <c r="O91" s="83"/>
      <c r="P91" s="81"/>
    </row>
    <row r="92" spans="1:16" s="84" customFormat="1" ht="22.9" customHeight="1">
      <c r="A92" s="308" t="s">
        <v>3489</v>
      </c>
      <c r="B92" s="83" t="s">
        <v>40</v>
      </c>
      <c r="C92" s="83" t="s">
        <v>39</v>
      </c>
      <c r="D92" s="83" t="s">
        <v>3394</v>
      </c>
      <c r="E92" s="68" t="s">
        <v>3305</v>
      </c>
      <c r="F92" s="88" t="s">
        <v>3302</v>
      </c>
      <c r="G92" s="88" t="s">
        <v>3297</v>
      </c>
      <c r="H92" s="113" t="s">
        <v>3324</v>
      </c>
      <c r="I92" s="113"/>
      <c r="J92" s="68">
        <v>12</v>
      </c>
      <c r="K92" s="68">
        <v>12</v>
      </c>
      <c r="L92" s="290" t="s">
        <v>1900</v>
      </c>
      <c r="M92" s="298"/>
      <c r="N92" s="107"/>
      <c r="O92" s="83"/>
      <c r="P92" s="81"/>
    </row>
    <row r="93" spans="1:16" s="84" customFormat="1" ht="22.9" customHeight="1">
      <c r="A93" s="308" t="s">
        <v>235</v>
      </c>
      <c r="B93" s="92" t="s">
        <v>1055</v>
      </c>
      <c r="C93" s="83" t="s">
        <v>42</v>
      </c>
      <c r="D93" s="83" t="s">
        <v>75</v>
      </c>
      <c r="E93" s="68" t="s">
        <v>215</v>
      </c>
      <c r="F93" s="88" t="s">
        <v>794</v>
      </c>
      <c r="G93" s="88" t="s">
        <v>447</v>
      </c>
      <c r="H93" s="113" t="s">
        <v>849</v>
      </c>
      <c r="I93" s="113"/>
      <c r="J93" s="68">
        <v>6</v>
      </c>
      <c r="K93" s="68">
        <v>12</v>
      </c>
      <c r="L93" s="6"/>
      <c r="M93" s="298"/>
      <c r="N93" s="69" t="s">
        <v>210</v>
      </c>
      <c r="O93" s="8"/>
      <c r="P93" s="81"/>
    </row>
    <row r="94" spans="1:16" ht="22.9" hidden="1" customHeight="1">
      <c r="A94" s="309"/>
      <c r="B94" s="95" t="s">
        <v>1055</v>
      </c>
      <c r="C94" s="74" t="s">
        <v>42</v>
      </c>
      <c r="D94" s="74" t="s">
        <v>567</v>
      </c>
      <c r="E94" s="75" t="s">
        <v>215</v>
      </c>
      <c r="F94" s="119" t="s">
        <v>794</v>
      </c>
      <c r="G94" s="119" t="s">
        <v>461</v>
      </c>
      <c r="H94" s="116" t="s">
        <v>773</v>
      </c>
      <c r="I94" s="116"/>
      <c r="J94" s="75" t="s">
        <v>461</v>
      </c>
      <c r="K94" s="75" t="s">
        <v>461</v>
      </c>
      <c r="L94" s="117"/>
      <c r="M94" s="297"/>
      <c r="N94" s="74" t="s">
        <v>461</v>
      </c>
      <c r="O94" s="83"/>
      <c r="P94" s="70"/>
    </row>
    <row r="95" spans="1:16" ht="22.9" customHeight="1">
      <c r="A95" s="308" t="s">
        <v>568</v>
      </c>
      <c r="B95" s="92" t="s">
        <v>1055</v>
      </c>
      <c r="C95" s="83" t="s">
        <v>41</v>
      </c>
      <c r="D95" s="83" t="s">
        <v>1975</v>
      </c>
      <c r="E95" s="68" t="s">
        <v>215</v>
      </c>
      <c r="F95" s="88" t="s">
        <v>796</v>
      </c>
      <c r="G95" s="88" t="s">
        <v>1976</v>
      </c>
      <c r="H95" s="113" t="s">
        <v>774</v>
      </c>
      <c r="I95" s="113" t="s">
        <v>850</v>
      </c>
      <c r="J95" s="68">
        <v>6</v>
      </c>
      <c r="K95" s="68">
        <v>12</v>
      </c>
      <c r="L95" s="85"/>
      <c r="M95" s="297"/>
      <c r="N95" s="107" t="s">
        <v>569</v>
      </c>
      <c r="O95" s="83"/>
      <c r="P95" s="70"/>
    </row>
    <row r="96" spans="1:16" ht="22.9" customHeight="1">
      <c r="A96" s="308" t="s">
        <v>1977</v>
      </c>
      <c r="B96" s="92" t="s">
        <v>1055</v>
      </c>
      <c r="C96" s="83" t="s">
        <v>41</v>
      </c>
      <c r="D96" s="83" t="s">
        <v>1978</v>
      </c>
      <c r="E96" s="68" t="s">
        <v>215</v>
      </c>
      <c r="F96" s="88" t="s">
        <v>794</v>
      </c>
      <c r="G96" s="88" t="s">
        <v>1979</v>
      </c>
      <c r="H96" s="113" t="s">
        <v>1906</v>
      </c>
      <c r="I96" s="113"/>
      <c r="J96" s="68">
        <v>6</v>
      </c>
      <c r="K96" s="68">
        <v>12</v>
      </c>
      <c r="L96" s="290" t="s">
        <v>1900</v>
      </c>
      <c r="M96" s="297"/>
      <c r="N96" s="107"/>
      <c r="O96" s="83"/>
      <c r="P96" s="70"/>
    </row>
    <row r="97" spans="1:16" ht="22.9" customHeight="1">
      <c r="A97" s="308" t="s">
        <v>3490</v>
      </c>
      <c r="B97" s="92" t="s">
        <v>1055</v>
      </c>
      <c r="C97" s="83" t="s">
        <v>41</v>
      </c>
      <c r="D97" s="83" t="s">
        <v>3395</v>
      </c>
      <c r="E97" s="68" t="s">
        <v>215</v>
      </c>
      <c r="F97" s="88" t="s">
        <v>3316</v>
      </c>
      <c r="G97" s="88" t="s">
        <v>3297</v>
      </c>
      <c r="H97" s="113" t="s">
        <v>3325</v>
      </c>
      <c r="I97" s="113"/>
      <c r="J97" s="68">
        <v>6</v>
      </c>
      <c r="K97" s="68">
        <v>12</v>
      </c>
      <c r="L97" s="290" t="s">
        <v>1900</v>
      </c>
      <c r="M97" s="297"/>
      <c r="N97" s="107"/>
      <c r="O97" s="83"/>
      <c r="P97" s="70"/>
    </row>
    <row r="98" spans="1:16" s="84" customFormat="1" ht="22.9" customHeight="1">
      <c r="A98" s="308" t="s">
        <v>236</v>
      </c>
      <c r="B98" s="92" t="s">
        <v>1055</v>
      </c>
      <c r="C98" s="83" t="s">
        <v>41</v>
      </c>
      <c r="D98" s="83" t="s">
        <v>570</v>
      </c>
      <c r="E98" s="68" t="s">
        <v>216</v>
      </c>
      <c r="F98" s="88" t="s">
        <v>794</v>
      </c>
      <c r="G98" s="88" t="s">
        <v>447</v>
      </c>
      <c r="H98" s="113" t="s">
        <v>821</v>
      </c>
      <c r="I98" s="113"/>
      <c r="J98" s="68">
        <v>6</v>
      </c>
      <c r="K98" s="68">
        <v>12</v>
      </c>
      <c r="L98" s="6"/>
      <c r="M98" s="298"/>
      <c r="N98" s="69" t="s">
        <v>211</v>
      </c>
      <c r="O98" s="8"/>
      <c r="P98" s="81"/>
    </row>
    <row r="99" spans="1:16" ht="22.9" customHeight="1">
      <c r="A99" s="308" t="s">
        <v>571</v>
      </c>
      <c r="B99" s="92" t="s">
        <v>1055</v>
      </c>
      <c r="C99" s="83" t="s">
        <v>41</v>
      </c>
      <c r="D99" s="83" t="s">
        <v>572</v>
      </c>
      <c r="E99" s="68" t="s">
        <v>216</v>
      </c>
      <c r="F99" s="88" t="s">
        <v>796</v>
      </c>
      <c r="G99" s="88" t="s">
        <v>851</v>
      </c>
      <c r="H99" s="113" t="s">
        <v>1800</v>
      </c>
      <c r="I99" s="113"/>
      <c r="J99" s="68">
        <v>6</v>
      </c>
      <c r="K99" s="68">
        <v>12</v>
      </c>
      <c r="L99" s="85"/>
      <c r="M99" s="297"/>
      <c r="N99" s="107" t="s">
        <v>574</v>
      </c>
      <c r="O99" s="83" t="s">
        <v>575</v>
      </c>
      <c r="P99" s="70"/>
    </row>
    <row r="100" spans="1:16" ht="22.9" customHeight="1">
      <c r="A100" s="308" t="s">
        <v>1980</v>
      </c>
      <c r="B100" s="92" t="s">
        <v>1055</v>
      </c>
      <c r="C100" s="83" t="s">
        <v>41</v>
      </c>
      <c r="D100" s="83" t="s">
        <v>1981</v>
      </c>
      <c r="E100" s="68" t="s">
        <v>216</v>
      </c>
      <c r="F100" s="88" t="s">
        <v>794</v>
      </c>
      <c r="G100" s="88" t="s">
        <v>1982</v>
      </c>
      <c r="H100" s="113" t="s">
        <v>1983</v>
      </c>
      <c r="I100" s="113"/>
      <c r="J100" s="68">
        <v>6</v>
      </c>
      <c r="K100" s="68">
        <v>12</v>
      </c>
      <c r="L100" s="290" t="s">
        <v>1900</v>
      </c>
      <c r="M100" s="297"/>
      <c r="N100" s="107"/>
      <c r="O100" s="83"/>
      <c r="P100" s="70"/>
    </row>
    <row r="101" spans="1:16" ht="22.9" customHeight="1">
      <c r="A101" s="308" t="s">
        <v>3491</v>
      </c>
      <c r="B101" s="92" t="s">
        <v>1055</v>
      </c>
      <c r="C101" s="83" t="s">
        <v>41</v>
      </c>
      <c r="D101" s="83" t="s">
        <v>3396</v>
      </c>
      <c r="E101" s="68" t="s">
        <v>216</v>
      </c>
      <c r="F101" s="88" t="s">
        <v>3316</v>
      </c>
      <c r="G101" s="88" t="s">
        <v>1982</v>
      </c>
      <c r="H101" s="113" t="s">
        <v>3326</v>
      </c>
      <c r="I101" s="113"/>
      <c r="J101" s="68">
        <v>6</v>
      </c>
      <c r="K101" s="68">
        <v>12</v>
      </c>
      <c r="L101" s="290" t="s">
        <v>1900</v>
      </c>
      <c r="M101" s="297"/>
      <c r="N101" s="107"/>
      <c r="O101" s="83"/>
      <c r="P101" s="70"/>
    </row>
    <row r="102" spans="1:16" s="84" customFormat="1" ht="22.9" customHeight="1">
      <c r="A102" s="308" t="s">
        <v>237</v>
      </c>
      <c r="B102" s="92" t="s">
        <v>1055</v>
      </c>
      <c r="C102" s="83" t="s">
        <v>41</v>
      </c>
      <c r="D102" s="83" t="s">
        <v>576</v>
      </c>
      <c r="E102" s="68" t="s">
        <v>217</v>
      </c>
      <c r="F102" s="88" t="s">
        <v>794</v>
      </c>
      <c r="G102" s="88" t="s">
        <v>447</v>
      </c>
      <c r="H102" s="113" t="s">
        <v>852</v>
      </c>
      <c r="I102" s="113"/>
      <c r="J102" s="68">
        <v>6</v>
      </c>
      <c r="K102" s="68">
        <v>12</v>
      </c>
      <c r="L102" s="6"/>
      <c r="M102" s="298"/>
      <c r="N102" s="69" t="s">
        <v>212</v>
      </c>
      <c r="O102" s="8"/>
      <c r="P102" s="81"/>
    </row>
    <row r="103" spans="1:16" s="84" customFormat="1" ht="22.9" customHeight="1">
      <c r="A103" s="308" t="s">
        <v>577</v>
      </c>
      <c r="B103" s="92" t="s">
        <v>1055</v>
      </c>
      <c r="C103" s="83" t="s">
        <v>41</v>
      </c>
      <c r="D103" s="83" t="s">
        <v>578</v>
      </c>
      <c r="E103" s="68" t="s">
        <v>217</v>
      </c>
      <c r="F103" s="88" t="s">
        <v>796</v>
      </c>
      <c r="G103" s="88" t="s">
        <v>451</v>
      </c>
      <c r="H103" s="113" t="s">
        <v>853</v>
      </c>
      <c r="I103" s="113" t="s">
        <v>854</v>
      </c>
      <c r="J103" s="68">
        <v>6</v>
      </c>
      <c r="K103" s="68">
        <v>12</v>
      </c>
      <c r="L103" s="85"/>
      <c r="M103" s="298"/>
      <c r="N103" s="107" t="s">
        <v>579</v>
      </c>
      <c r="O103" s="83"/>
      <c r="P103" s="81"/>
    </row>
    <row r="104" spans="1:16" s="84" customFormat="1" ht="22.9" customHeight="1">
      <c r="A104" s="308" t="s">
        <v>580</v>
      </c>
      <c r="B104" s="92" t="s">
        <v>1055</v>
      </c>
      <c r="C104" s="83" t="s">
        <v>41</v>
      </c>
      <c r="D104" s="83" t="s">
        <v>581</v>
      </c>
      <c r="E104" s="68" t="s">
        <v>217</v>
      </c>
      <c r="F104" s="88" t="s">
        <v>796</v>
      </c>
      <c r="G104" s="88" t="s">
        <v>451</v>
      </c>
      <c r="H104" s="113" t="s">
        <v>775</v>
      </c>
      <c r="I104" s="113" t="s">
        <v>855</v>
      </c>
      <c r="J104" s="68">
        <v>6</v>
      </c>
      <c r="K104" s="68">
        <v>12</v>
      </c>
      <c r="L104" s="85"/>
      <c r="M104" s="298"/>
      <c r="N104" s="107" t="s">
        <v>582</v>
      </c>
      <c r="O104" s="83"/>
      <c r="P104" s="81"/>
    </row>
    <row r="105" spans="1:16" s="84" customFormat="1" ht="22.9" customHeight="1">
      <c r="A105" s="308" t="s">
        <v>1984</v>
      </c>
      <c r="B105" s="92" t="s">
        <v>1055</v>
      </c>
      <c r="C105" s="83" t="s">
        <v>41</v>
      </c>
      <c r="D105" s="83" t="s">
        <v>1985</v>
      </c>
      <c r="E105" s="68" t="s">
        <v>217</v>
      </c>
      <c r="F105" s="88" t="s">
        <v>794</v>
      </c>
      <c r="G105" s="88" t="s">
        <v>665</v>
      </c>
      <c r="H105" s="113" t="s">
        <v>1986</v>
      </c>
      <c r="I105" s="113" t="s">
        <v>1987</v>
      </c>
      <c r="J105" s="68">
        <v>6</v>
      </c>
      <c r="K105" s="68">
        <v>12</v>
      </c>
      <c r="L105" s="290" t="s">
        <v>1900</v>
      </c>
      <c r="M105" s="298"/>
      <c r="N105" s="107"/>
      <c r="O105" s="83"/>
      <c r="P105" s="81"/>
    </row>
    <row r="106" spans="1:16" s="84" customFormat="1" ht="22.9" customHeight="1">
      <c r="A106" s="308" t="s">
        <v>3492</v>
      </c>
      <c r="B106" s="92" t="s">
        <v>1055</v>
      </c>
      <c r="C106" s="83" t="s">
        <v>41</v>
      </c>
      <c r="D106" s="83" t="s">
        <v>3397</v>
      </c>
      <c r="E106" s="68" t="s">
        <v>217</v>
      </c>
      <c r="F106" s="88" t="s">
        <v>3316</v>
      </c>
      <c r="G106" s="88" t="s">
        <v>3297</v>
      </c>
      <c r="H106" s="113" t="s">
        <v>3327</v>
      </c>
      <c r="I106" s="113"/>
      <c r="J106" s="68">
        <v>6</v>
      </c>
      <c r="K106" s="68">
        <v>12</v>
      </c>
      <c r="L106" s="290" t="s">
        <v>1900</v>
      </c>
      <c r="M106" s="298"/>
      <c r="N106" s="107"/>
      <c r="O106" s="83"/>
      <c r="P106" s="81"/>
    </row>
    <row r="107" spans="1:16" ht="22.9" customHeight="1">
      <c r="A107" s="308" t="s">
        <v>583</v>
      </c>
      <c r="B107" s="92" t="s">
        <v>1055</v>
      </c>
      <c r="C107" s="83" t="s">
        <v>42</v>
      </c>
      <c r="D107" s="83" t="s">
        <v>584</v>
      </c>
      <c r="E107" s="88" t="s">
        <v>218</v>
      </c>
      <c r="F107" s="88" t="s">
        <v>807</v>
      </c>
      <c r="G107" s="88" t="s">
        <v>447</v>
      </c>
      <c r="H107" s="113">
        <v>43779</v>
      </c>
      <c r="I107" s="113"/>
      <c r="J107" s="68">
        <v>3</v>
      </c>
      <c r="K107" s="68">
        <v>12</v>
      </c>
      <c r="L107" s="85"/>
      <c r="M107" s="297"/>
      <c r="N107" s="107" t="s">
        <v>585</v>
      </c>
      <c r="O107" s="83"/>
      <c r="P107" s="70"/>
    </row>
    <row r="108" spans="1:16" ht="22.9" customHeight="1">
      <c r="A108" s="308" t="s">
        <v>1988</v>
      </c>
      <c r="B108" s="92" t="s">
        <v>1055</v>
      </c>
      <c r="C108" s="83" t="s">
        <v>42</v>
      </c>
      <c r="D108" s="83" t="s">
        <v>586</v>
      </c>
      <c r="E108" s="88" t="s">
        <v>218</v>
      </c>
      <c r="F108" s="88" t="s">
        <v>796</v>
      </c>
      <c r="G108" s="88" t="s">
        <v>451</v>
      </c>
      <c r="H108" s="113" t="s">
        <v>587</v>
      </c>
      <c r="I108" s="113" t="s">
        <v>587</v>
      </c>
      <c r="J108" s="68">
        <v>3</v>
      </c>
      <c r="K108" s="68">
        <v>12</v>
      </c>
      <c r="L108" s="85"/>
      <c r="M108" s="297"/>
      <c r="N108" s="107"/>
      <c r="O108" s="83" t="s">
        <v>588</v>
      </c>
      <c r="P108" s="70"/>
    </row>
    <row r="109" spans="1:16" ht="22.9" customHeight="1">
      <c r="A109" s="308" t="s">
        <v>1989</v>
      </c>
      <c r="B109" s="92" t="s">
        <v>1055</v>
      </c>
      <c r="C109" s="83" t="s">
        <v>42</v>
      </c>
      <c r="D109" s="83" t="s">
        <v>1990</v>
      </c>
      <c r="E109" s="88" t="s">
        <v>218</v>
      </c>
      <c r="F109" s="88" t="s">
        <v>1991</v>
      </c>
      <c r="G109" s="88" t="s">
        <v>451</v>
      </c>
      <c r="H109" s="113" t="s">
        <v>1992</v>
      </c>
      <c r="I109" s="113" t="s">
        <v>1993</v>
      </c>
      <c r="J109" s="68">
        <v>3</v>
      </c>
      <c r="K109" s="68">
        <v>12</v>
      </c>
      <c r="L109" s="290" t="s">
        <v>1900</v>
      </c>
      <c r="M109" s="297"/>
      <c r="N109" s="107"/>
      <c r="O109" s="83"/>
      <c r="P109" s="70"/>
    </row>
    <row r="110" spans="1:16" ht="22.9" customHeight="1">
      <c r="A110" s="308" t="s">
        <v>3493</v>
      </c>
      <c r="B110" s="92" t="s">
        <v>1055</v>
      </c>
      <c r="C110" s="83" t="s">
        <v>42</v>
      </c>
      <c r="D110" s="83" t="s">
        <v>3398</v>
      </c>
      <c r="E110" s="88" t="s">
        <v>3365</v>
      </c>
      <c r="F110" s="88" t="s">
        <v>3362</v>
      </c>
      <c r="G110" s="88" t="s">
        <v>3363</v>
      </c>
      <c r="H110" s="113">
        <v>44871</v>
      </c>
      <c r="I110" s="113"/>
      <c r="J110" s="68">
        <v>3</v>
      </c>
      <c r="K110" s="68">
        <v>12</v>
      </c>
      <c r="L110" s="290" t="s">
        <v>1900</v>
      </c>
      <c r="M110" s="297"/>
      <c r="N110" s="107"/>
      <c r="O110" s="83"/>
      <c r="P110" s="70"/>
    </row>
    <row r="111" spans="1:16" s="84" customFormat="1" ht="22.9" customHeight="1">
      <c r="A111" s="308" t="s">
        <v>1994</v>
      </c>
      <c r="B111" s="92" t="s">
        <v>1055</v>
      </c>
      <c r="C111" s="83" t="s">
        <v>42</v>
      </c>
      <c r="D111" s="108" t="s">
        <v>857</v>
      </c>
      <c r="E111" s="68" t="s">
        <v>856</v>
      </c>
      <c r="F111" s="88" t="s">
        <v>807</v>
      </c>
      <c r="G111" s="88" t="s">
        <v>447</v>
      </c>
      <c r="H111" s="113">
        <v>43786</v>
      </c>
      <c r="I111" s="113"/>
      <c r="J111" s="68">
        <v>3</v>
      </c>
      <c r="K111" s="68">
        <v>12</v>
      </c>
      <c r="L111" s="85"/>
      <c r="M111" s="298"/>
      <c r="N111" s="107"/>
      <c r="O111" s="83"/>
      <c r="P111" s="81"/>
    </row>
    <row r="112" spans="1:16" ht="22.9" hidden="1" customHeight="1">
      <c r="A112" s="309"/>
      <c r="B112" s="95" t="s">
        <v>1055</v>
      </c>
      <c r="C112" s="74" t="s">
        <v>42</v>
      </c>
      <c r="D112" s="310" t="s">
        <v>858</v>
      </c>
      <c r="E112" s="75" t="s">
        <v>856</v>
      </c>
      <c r="F112" s="119" t="s">
        <v>807</v>
      </c>
      <c r="G112" s="119" t="s">
        <v>461</v>
      </c>
      <c r="H112" s="116">
        <v>44143</v>
      </c>
      <c r="I112" s="116"/>
      <c r="J112" s="75" t="s">
        <v>461</v>
      </c>
      <c r="K112" s="75" t="s">
        <v>461</v>
      </c>
      <c r="L112" s="117"/>
      <c r="M112" s="297"/>
      <c r="N112" s="107"/>
      <c r="O112" s="83"/>
      <c r="P112" s="70"/>
    </row>
    <row r="113" spans="1:16" ht="22.9" customHeight="1">
      <c r="A113" s="308" t="s">
        <v>1995</v>
      </c>
      <c r="B113" s="92" t="s">
        <v>1055</v>
      </c>
      <c r="C113" s="83" t="s">
        <v>42</v>
      </c>
      <c r="D113" s="108" t="s">
        <v>1996</v>
      </c>
      <c r="E113" s="68" t="s">
        <v>856</v>
      </c>
      <c r="F113" s="88" t="s">
        <v>807</v>
      </c>
      <c r="G113" s="88" t="s">
        <v>451</v>
      </c>
      <c r="H113" s="113">
        <v>44507</v>
      </c>
      <c r="I113" s="113" t="s">
        <v>1997</v>
      </c>
      <c r="J113" s="68">
        <v>3</v>
      </c>
      <c r="K113" s="68">
        <v>12</v>
      </c>
      <c r="L113" s="290" t="s">
        <v>1900</v>
      </c>
      <c r="M113" s="297"/>
      <c r="N113" s="107"/>
      <c r="O113" s="83"/>
      <c r="P113" s="70"/>
    </row>
    <row r="114" spans="1:16" ht="22.9" customHeight="1">
      <c r="A114" s="308" t="s">
        <v>3494</v>
      </c>
      <c r="B114" s="92" t="s">
        <v>1055</v>
      </c>
      <c r="C114" s="83" t="s">
        <v>42</v>
      </c>
      <c r="D114" s="108" t="s">
        <v>3399</v>
      </c>
      <c r="E114" s="68" t="s">
        <v>856</v>
      </c>
      <c r="F114" s="88" t="s">
        <v>3362</v>
      </c>
      <c r="G114" s="88" t="s">
        <v>3364</v>
      </c>
      <c r="H114" s="113">
        <v>44871</v>
      </c>
      <c r="I114" s="113"/>
      <c r="J114" s="68">
        <v>3</v>
      </c>
      <c r="K114" s="68">
        <v>12</v>
      </c>
      <c r="L114" s="290" t="s">
        <v>1900</v>
      </c>
      <c r="M114" s="297"/>
      <c r="N114" s="107"/>
      <c r="O114" s="83"/>
      <c r="P114" s="70"/>
    </row>
    <row r="115" spans="1:16" s="84" customFormat="1" ht="22.9" customHeight="1">
      <c r="A115" s="308" t="s">
        <v>238</v>
      </c>
      <c r="B115" s="92" t="s">
        <v>1055</v>
      </c>
      <c r="C115" s="83" t="s">
        <v>41</v>
      </c>
      <c r="D115" s="83" t="s">
        <v>589</v>
      </c>
      <c r="E115" s="68" t="s">
        <v>219</v>
      </c>
      <c r="F115" s="88" t="s">
        <v>794</v>
      </c>
      <c r="G115" s="88" t="s">
        <v>447</v>
      </c>
      <c r="H115" s="113" t="s">
        <v>859</v>
      </c>
      <c r="I115" s="113"/>
      <c r="J115" s="68">
        <v>6</v>
      </c>
      <c r="K115" s="68">
        <v>12</v>
      </c>
      <c r="L115" s="6"/>
      <c r="M115" s="306"/>
      <c r="N115" s="69" t="s">
        <v>176</v>
      </c>
      <c r="O115" s="8"/>
      <c r="P115" s="122"/>
    </row>
    <row r="116" spans="1:16" ht="22.9" customHeight="1">
      <c r="A116" s="308" t="s">
        <v>590</v>
      </c>
      <c r="B116" s="92" t="s">
        <v>1055</v>
      </c>
      <c r="C116" s="83" t="s">
        <v>41</v>
      </c>
      <c r="D116" s="83" t="s">
        <v>591</v>
      </c>
      <c r="E116" s="68" t="s">
        <v>219</v>
      </c>
      <c r="F116" s="88" t="s">
        <v>794</v>
      </c>
      <c r="G116" s="88" t="s">
        <v>447</v>
      </c>
      <c r="H116" s="113" t="s">
        <v>860</v>
      </c>
      <c r="I116" s="113"/>
      <c r="J116" s="68">
        <v>6</v>
      </c>
      <c r="K116" s="68">
        <v>12</v>
      </c>
      <c r="L116" s="85"/>
      <c r="M116" s="297"/>
      <c r="N116" s="107" t="s">
        <v>592</v>
      </c>
      <c r="O116" s="83"/>
      <c r="P116" s="70"/>
    </row>
    <row r="117" spans="1:16" ht="22.9" customHeight="1">
      <c r="A117" s="308" t="s">
        <v>593</v>
      </c>
      <c r="B117" s="92" t="s">
        <v>1055</v>
      </c>
      <c r="C117" s="83" t="s">
        <v>41</v>
      </c>
      <c r="D117" s="83" t="s">
        <v>594</v>
      </c>
      <c r="E117" s="68" t="s">
        <v>219</v>
      </c>
      <c r="F117" s="88" t="s">
        <v>796</v>
      </c>
      <c r="G117" s="88" t="s">
        <v>451</v>
      </c>
      <c r="H117" s="113" t="s">
        <v>776</v>
      </c>
      <c r="I117" s="121" t="s">
        <v>861</v>
      </c>
      <c r="J117" s="68">
        <v>6</v>
      </c>
      <c r="K117" s="68">
        <v>12</v>
      </c>
      <c r="L117" s="85"/>
      <c r="M117" s="297"/>
      <c r="N117" s="107" t="s">
        <v>595</v>
      </c>
      <c r="O117" s="83"/>
      <c r="P117" s="70"/>
    </row>
    <row r="118" spans="1:16" s="84" customFormat="1" ht="22.9" customHeight="1">
      <c r="A118" s="308" t="s">
        <v>1998</v>
      </c>
      <c r="B118" s="92" t="s">
        <v>1055</v>
      </c>
      <c r="C118" s="83" t="s">
        <v>41</v>
      </c>
      <c r="D118" s="83" t="s">
        <v>1999</v>
      </c>
      <c r="E118" s="68" t="s">
        <v>219</v>
      </c>
      <c r="F118" s="88" t="s">
        <v>794</v>
      </c>
      <c r="G118" s="88" t="s">
        <v>451</v>
      </c>
      <c r="H118" s="113" t="s">
        <v>2000</v>
      </c>
      <c r="I118" s="113" t="s">
        <v>2001</v>
      </c>
      <c r="J118" s="68">
        <v>6</v>
      </c>
      <c r="K118" s="68">
        <v>12</v>
      </c>
      <c r="L118" s="290" t="s">
        <v>1900</v>
      </c>
      <c r="M118" s="307"/>
      <c r="N118" s="107"/>
      <c r="O118" s="83"/>
    </row>
    <row r="119" spans="1:16" s="84" customFormat="1" ht="22.9" customHeight="1">
      <c r="A119" s="308" t="s">
        <v>3495</v>
      </c>
      <c r="B119" s="92" t="s">
        <v>1055</v>
      </c>
      <c r="C119" s="83" t="s">
        <v>41</v>
      </c>
      <c r="D119" s="83" t="s">
        <v>3400</v>
      </c>
      <c r="E119" s="68" t="s">
        <v>219</v>
      </c>
      <c r="F119" s="88" t="s">
        <v>3316</v>
      </c>
      <c r="G119" s="88" t="s">
        <v>451</v>
      </c>
      <c r="H119" s="113" t="s">
        <v>3328</v>
      </c>
      <c r="I119" s="113" t="s">
        <v>3329</v>
      </c>
      <c r="J119" s="68">
        <v>6</v>
      </c>
      <c r="K119" s="68">
        <v>12</v>
      </c>
      <c r="L119" s="290" t="s">
        <v>1900</v>
      </c>
      <c r="M119" s="307"/>
      <c r="N119" s="107"/>
      <c r="O119" s="83"/>
    </row>
    <row r="120" spans="1:16" ht="22.9" customHeight="1">
      <c r="A120" s="308" t="s">
        <v>596</v>
      </c>
      <c r="B120" s="92" t="s">
        <v>1055</v>
      </c>
      <c r="C120" s="83" t="s">
        <v>42</v>
      </c>
      <c r="D120" s="83" t="s">
        <v>597</v>
      </c>
      <c r="E120" s="88" t="s">
        <v>220</v>
      </c>
      <c r="F120" s="88" t="s">
        <v>794</v>
      </c>
      <c r="G120" s="88" t="s">
        <v>447</v>
      </c>
      <c r="H120" s="113" t="s">
        <v>862</v>
      </c>
      <c r="I120" s="113"/>
      <c r="J120" s="68">
        <v>6</v>
      </c>
      <c r="K120" s="68">
        <v>12</v>
      </c>
      <c r="L120" s="85"/>
      <c r="M120" s="297"/>
      <c r="N120" s="86">
        <v>201911090</v>
      </c>
      <c r="O120" s="83"/>
      <c r="P120" s="70"/>
    </row>
    <row r="121" spans="1:16" ht="22.9" customHeight="1">
      <c r="A121" s="308" t="s">
        <v>598</v>
      </c>
      <c r="B121" s="92" t="s">
        <v>1055</v>
      </c>
      <c r="C121" s="83" t="s">
        <v>42</v>
      </c>
      <c r="D121" s="83" t="s">
        <v>599</v>
      </c>
      <c r="E121" s="88" t="s">
        <v>220</v>
      </c>
      <c r="F121" s="88" t="s">
        <v>796</v>
      </c>
      <c r="G121" s="88" t="s">
        <v>451</v>
      </c>
      <c r="H121" s="121" t="s">
        <v>600</v>
      </c>
      <c r="I121" s="121" t="s">
        <v>863</v>
      </c>
      <c r="J121" s="68">
        <v>6</v>
      </c>
      <c r="K121" s="68">
        <v>12</v>
      </c>
      <c r="L121" s="85"/>
      <c r="M121" s="297"/>
      <c r="N121" s="86">
        <v>202012070</v>
      </c>
      <c r="O121" s="83"/>
      <c r="P121" s="70"/>
    </row>
    <row r="122" spans="1:16" s="84" customFormat="1" ht="22.9" customHeight="1">
      <c r="A122" s="308" t="s">
        <v>2002</v>
      </c>
      <c r="B122" s="92" t="s">
        <v>1055</v>
      </c>
      <c r="C122" s="83" t="s">
        <v>42</v>
      </c>
      <c r="D122" s="83" t="s">
        <v>2003</v>
      </c>
      <c r="E122" s="88" t="s">
        <v>220</v>
      </c>
      <c r="F122" s="88" t="s">
        <v>794</v>
      </c>
      <c r="G122" s="88" t="s">
        <v>451</v>
      </c>
      <c r="H122" s="121" t="s">
        <v>1958</v>
      </c>
      <c r="I122" s="121" t="s">
        <v>2004</v>
      </c>
      <c r="J122" s="68">
        <v>6</v>
      </c>
      <c r="K122" s="68">
        <v>12</v>
      </c>
      <c r="L122" s="290" t="s">
        <v>1900</v>
      </c>
      <c r="M122" s="306"/>
      <c r="N122" s="86"/>
      <c r="O122" s="83"/>
    </row>
    <row r="123" spans="1:16" ht="22.9" customHeight="1">
      <c r="A123" s="308" t="s">
        <v>239</v>
      </c>
      <c r="B123" s="92" t="s">
        <v>1055</v>
      </c>
      <c r="C123" s="83" t="s">
        <v>42</v>
      </c>
      <c r="D123" s="83" t="s">
        <v>601</v>
      </c>
      <c r="E123" s="68" t="s">
        <v>221</v>
      </c>
      <c r="F123" s="88" t="s">
        <v>794</v>
      </c>
      <c r="G123" s="88" t="s">
        <v>447</v>
      </c>
      <c r="H123" s="113" t="s">
        <v>832</v>
      </c>
      <c r="I123" s="113"/>
      <c r="J123" s="68">
        <v>6</v>
      </c>
      <c r="K123" s="68">
        <v>12</v>
      </c>
      <c r="L123" s="6"/>
      <c r="M123" s="297"/>
      <c r="N123" s="69" t="s">
        <v>198</v>
      </c>
      <c r="O123" s="8"/>
      <c r="P123" s="70"/>
    </row>
    <row r="124" spans="1:16" ht="22.9" hidden="1" customHeight="1">
      <c r="A124" s="309"/>
      <c r="B124" s="95" t="s">
        <v>1055</v>
      </c>
      <c r="C124" s="74" t="s">
        <v>42</v>
      </c>
      <c r="D124" s="74" t="s">
        <v>602</v>
      </c>
      <c r="E124" s="75" t="s">
        <v>221</v>
      </c>
      <c r="F124" s="119" t="s">
        <v>794</v>
      </c>
      <c r="G124" s="119" t="s">
        <v>461</v>
      </c>
      <c r="H124" s="116" t="s">
        <v>777</v>
      </c>
      <c r="I124" s="116"/>
      <c r="J124" s="75" t="s">
        <v>461</v>
      </c>
      <c r="K124" s="75" t="s">
        <v>461</v>
      </c>
      <c r="L124" s="117"/>
      <c r="M124" s="297"/>
      <c r="N124" s="74" t="s">
        <v>461</v>
      </c>
      <c r="O124" s="83" t="s">
        <v>603</v>
      </c>
      <c r="P124" s="70"/>
    </row>
    <row r="125" spans="1:16" ht="22.9" customHeight="1">
      <c r="A125" s="308" t="s">
        <v>3496</v>
      </c>
      <c r="B125" s="92" t="s">
        <v>1055</v>
      </c>
      <c r="C125" s="83" t="s">
        <v>42</v>
      </c>
      <c r="D125" s="83" t="s">
        <v>3401</v>
      </c>
      <c r="E125" s="68" t="s">
        <v>221</v>
      </c>
      <c r="F125" s="88" t="s">
        <v>3316</v>
      </c>
      <c r="G125" s="88" t="s">
        <v>3311</v>
      </c>
      <c r="H125" s="113" t="s">
        <v>3330</v>
      </c>
      <c r="I125" s="113"/>
      <c r="J125" s="68">
        <v>6</v>
      </c>
      <c r="K125" s="68">
        <v>12</v>
      </c>
      <c r="L125" s="290"/>
      <c r="M125" s="297"/>
      <c r="N125" s="74"/>
      <c r="O125" s="83"/>
      <c r="P125" s="70"/>
    </row>
    <row r="126" spans="1:16" ht="22.9" customHeight="1">
      <c r="A126" s="308" t="s">
        <v>76</v>
      </c>
      <c r="B126" s="83" t="s">
        <v>44</v>
      </c>
      <c r="C126" s="83" t="s">
        <v>43</v>
      </c>
      <c r="D126" s="83" t="s">
        <v>77</v>
      </c>
      <c r="E126" s="68" t="s">
        <v>605</v>
      </c>
      <c r="F126" s="88" t="s">
        <v>805</v>
      </c>
      <c r="G126" s="88" t="s">
        <v>447</v>
      </c>
      <c r="H126" s="113" t="s">
        <v>864</v>
      </c>
      <c r="I126" s="113"/>
      <c r="J126" s="68">
        <v>9</v>
      </c>
      <c r="K126" s="68">
        <v>18</v>
      </c>
      <c r="L126" s="6"/>
      <c r="M126" s="297"/>
      <c r="N126" s="69" t="s">
        <v>191</v>
      </c>
      <c r="O126" s="8"/>
      <c r="P126" s="70"/>
    </row>
    <row r="127" spans="1:16" ht="22.9" customHeight="1">
      <c r="A127" s="308" t="s">
        <v>607</v>
      </c>
      <c r="B127" s="83" t="s">
        <v>44</v>
      </c>
      <c r="C127" s="83" t="s">
        <v>43</v>
      </c>
      <c r="D127" s="83" t="s">
        <v>608</v>
      </c>
      <c r="E127" s="68" t="s">
        <v>606</v>
      </c>
      <c r="F127" s="88" t="s">
        <v>796</v>
      </c>
      <c r="G127" s="88" t="s">
        <v>557</v>
      </c>
      <c r="H127" s="113" t="s">
        <v>609</v>
      </c>
      <c r="I127" s="113" t="s">
        <v>865</v>
      </c>
      <c r="J127" s="68">
        <v>9</v>
      </c>
      <c r="K127" s="68">
        <v>18</v>
      </c>
      <c r="L127" s="85"/>
      <c r="M127" s="297"/>
      <c r="N127" s="86">
        <v>202101290</v>
      </c>
      <c r="O127" s="83"/>
      <c r="P127" s="70"/>
    </row>
    <row r="128" spans="1:16" s="84" customFormat="1" ht="22.9" customHeight="1">
      <c r="A128" s="308" t="s">
        <v>2005</v>
      </c>
      <c r="B128" s="83" t="s">
        <v>44</v>
      </c>
      <c r="C128" s="83" t="s">
        <v>43</v>
      </c>
      <c r="D128" s="83" t="s">
        <v>2006</v>
      </c>
      <c r="E128" s="68" t="s">
        <v>606</v>
      </c>
      <c r="F128" s="88" t="s">
        <v>796</v>
      </c>
      <c r="G128" s="88" t="s">
        <v>557</v>
      </c>
      <c r="H128" s="113" t="s">
        <v>2007</v>
      </c>
      <c r="I128" s="113" t="s">
        <v>2008</v>
      </c>
      <c r="J128" s="68">
        <v>9</v>
      </c>
      <c r="K128" s="68">
        <v>18</v>
      </c>
      <c r="L128" s="290" t="s">
        <v>1900</v>
      </c>
      <c r="M128" s="307"/>
      <c r="N128" s="86"/>
      <c r="O128" s="83"/>
    </row>
    <row r="129" spans="1:16" s="84" customFormat="1" ht="22.9" customHeight="1">
      <c r="A129" s="308" t="s">
        <v>3497</v>
      </c>
      <c r="B129" s="83" t="s">
        <v>44</v>
      </c>
      <c r="C129" s="83" t="s">
        <v>43</v>
      </c>
      <c r="D129" s="83" t="s">
        <v>3402</v>
      </c>
      <c r="E129" s="68" t="s">
        <v>3315</v>
      </c>
      <c r="F129" s="88" t="s">
        <v>3302</v>
      </c>
      <c r="G129" s="88" t="s">
        <v>557</v>
      </c>
      <c r="H129" s="113" t="s">
        <v>3331</v>
      </c>
      <c r="I129" s="113" t="s">
        <v>3332</v>
      </c>
      <c r="J129" s="68">
        <v>9</v>
      </c>
      <c r="K129" s="68">
        <v>18</v>
      </c>
      <c r="L129" s="290" t="s">
        <v>1900</v>
      </c>
      <c r="M129" s="307"/>
      <c r="N129" s="86"/>
      <c r="O129" s="83"/>
    </row>
    <row r="130" spans="1:16" ht="22.9" customHeight="1">
      <c r="A130" s="308" t="s">
        <v>78</v>
      </c>
      <c r="B130" s="83" t="s">
        <v>46</v>
      </c>
      <c r="C130" s="83" t="s">
        <v>45</v>
      </c>
      <c r="D130" s="83" t="s">
        <v>79</v>
      </c>
      <c r="E130" s="68" t="s">
        <v>494</v>
      </c>
      <c r="F130" s="88" t="s">
        <v>837</v>
      </c>
      <c r="G130" s="88" t="s">
        <v>447</v>
      </c>
      <c r="H130" s="113" t="s">
        <v>866</v>
      </c>
      <c r="I130" s="113"/>
      <c r="J130" s="68">
        <v>12</v>
      </c>
      <c r="K130" s="68">
        <v>12</v>
      </c>
      <c r="L130" s="6"/>
      <c r="M130" s="297"/>
      <c r="N130" s="69" t="s">
        <v>213</v>
      </c>
      <c r="O130" s="8"/>
      <c r="P130" s="70"/>
    </row>
    <row r="131" spans="1:16" s="84" customFormat="1" ht="22.9" customHeight="1">
      <c r="A131" s="308" t="s">
        <v>610</v>
      </c>
      <c r="B131" s="83" t="s">
        <v>46</v>
      </c>
      <c r="C131" s="83" t="s">
        <v>45</v>
      </c>
      <c r="D131" s="83" t="s">
        <v>611</v>
      </c>
      <c r="E131" s="68" t="s">
        <v>466</v>
      </c>
      <c r="F131" s="88" t="s">
        <v>837</v>
      </c>
      <c r="G131" s="88" t="s">
        <v>573</v>
      </c>
      <c r="H131" s="113" t="s">
        <v>867</v>
      </c>
      <c r="I131" s="113"/>
      <c r="J131" s="68">
        <v>12</v>
      </c>
      <c r="K131" s="68">
        <v>12</v>
      </c>
      <c r="L131" s="85"/>
      <c r="M131" s="306"/>
      <c r="N131" s="69"/>
      <c r="O131" s="8"/>
      <c r="P131" s="81"/>
    </row>
    <row r="132" spans="1:16" s="84" customFormat="1" ht="22.9" customHeight="1">
      <c r="A132" s="308" t="s">
        <v>612</v>
      </c>
      <c r="B132" s="83" t="s">
        <v>46</v>
      </c>
      <c r="C132" s="83" t="s">
        <v>45</v>
      </c>
      <c r="D132" s="83" t="s">
        <v>613</v>
      </c>
      <c r="E132" s="68" t="s">
        <v>457</v>
      </c>
      <c r="F132" s="88" t="s">
        <v>796</v>
      </c>
      <c r="G132" s="88" t="s">
        <v>451</v>
      </c>
      <c r="H132" s="113" t="s">
        <v>778</v>
      </c>
      <c r="I132" s="113"/>
      <c r="J132" s="68">
        <v>12</v>
      </c>
      <c r="K132" s="68">
        <v>12</v>
      </c>
      <c r="L132" s="85"/>
      <c r="M132" s="306"/>
      <c r="N132" s="86">
        <v>202103260</v>
      </c>
      <c r="O132" s="80"/>
      <c r="P132" s="81"/>
    </row>
    <row r="133" spans="1:16" s="84" customFormat="1" ht="22.9" customHeight="1">
      <c r="A133" s="308" t="s">
        <v>2009</v>
      </c>
      <c r="B133" s="83" t="s">
        <v>46</v>
      </c>
      <c r="C133" s="83" t="s">
        <v>45</v>
      </c>
      <c r="D133" s="83" t="s">
        <v>2010</v>
      </c>
      <c r="E133" s="68" t="s">
        <v>469</v>
      </c>
      <c r="F133" s="88" t="s">
        <v>837</v>
      </c>
      <c r="G133" s="88" t="s">
        <v>465</v>
      </c>
      <c r="H133" s="113" t="s">
        <v>2011</v>
      </c>
      <c r="I133" s="113"/>
      <c r="J133" s="68">
        <v>12</v>
      </c>
      <c r="K133" s="68">
        <v>12</v>
      </c>
      <c r="L133" s="290" t="s">
        <v>1900</v>
      </c>
      <c r="M133" s="306"/>
      <c r="N133" s="86"/>
      <c r="O133" s="80"/>
      <c r="P133" s="81"/>
    </row>
    <row r="134" spans="1:16" s="84" customFormat="1" ht="22.9" customHeight="1">
      <c r="A134" s="308" t="s">
        <v>3498</v>
      </c>
      <c r="B134" s="83" t="s">
        <v>46</v>
      </c>
      <c r="C134" s="83" t="s">
        <v>45</v>
      </c>
      <c r="D134" s="83" t="s">
        <v>3366</v>
      </c>
      <c r="E134" s="68" t="s">
        <v>3334</v>
      </c>
      <c r="F134" s="88" t="s">
        <v>837</v>
      </c>
      <c r="G134" s="88" t="s">
        <v>3311</v>
      </c>
      <c r="H134" s="113" t="s">
        <v>3333</v>
      </c>
      <c r="I134" s="113"/>
      <c r="J134" s="68">
        <v>12</v>
      </c>
      <c r="K134" s="68">
        <v>12</v>
      </c>
      <c r="L134" s="290" t="s">
        <v>1900</v>
      </c>
      <c r="M134" s="306"/>
      <c r="N134" s="86"/>
      <c r="O134" s="80"/>
      <c r="P134" s="81"/>
    </row>
    <row r="135" spans="1:16" ht="22.9" customHeight="1">
      <c r="A135" s="308" t="s">
        <v>615</v>
      </c>
      <c r="B135" s="83" t="s">
        <v>48</v>
      </c>
      <c r="C135" s="83" t="s">
        <v>47</v>
      </c>
      <c r="D135" s="83" t="s">
        <v>616</v>
      </c>
      <c r="E135" s="68" t="s">
        <v>484</v>
      </c>
      <c r="F135" s="88" t="s">
        <v>794</v>
      </c>
      <c r="G135" s="88" t="s">
        <v>447</v>
      </c>
      <c r="H135" s="113" t="s">
        <v>868</v>
      </c>
      <c r="I135" s="113"/>
      <c r="J135" s="68">
        <v>6</v>
      </c>
      <c r="K135" s="68">
        <v>12</v>
      </c>
      <c r="L135" s="85"/>
      <c r="M135" s="297"/>
      <c r="N135" s="69"/>
      <c r="O135" s="8"/>
      <c r="P135" s="70"/>
    </row>
    <row r="136" spans="1:16" s="84" customFormat="1" ht="22.9" hidden="1" customHeight="1">
      <c r="A136" s="309"/>
      <c r="B136" s="74" t="s">
        <v>48</v>
      </c>
      <c r="C136" s="74" t="s">
        <v>47</v>
      </c>
      <c r="D136" s="74" t="s">
        <v>617</v>
      </c>
      <c r="E136" s="75" t="s">
        <v>450</v>
      </c>
      <c r="F136" s="119" t="s">
        <v>794</v>
      </c>
      <c r="G136" s="119" t="s">
        <v>461</v>
      </c>
      <c r="H136" s="116" t="s">
        <v>777</v>
      </c>
      <c r="I136" s="116"/>
      <c r="J136" s="75" t="s">
        <v>461</v>
      </c>
      <c r="K136" s="75" t="s">
        <v>461</v>
      </c>
      <c r="L136" s="117"/>
      <c r="M136" s="298"/>
      <c r="N136" s="74" t="s">
        <v>461</v>
      </c>
      <c r="O136" s="83"/>
      <c r="P136" s="81"/>
    </row>
    <row r="137" spans="1:16" ht="22.9" customHeight="1">
      <c r="A137" s="308" t="s">
        <v>2012</v>
      </c>
      <c r="B137" s="83" t="s">
        <v>48</v>
      </c>
      <c r="C137" s="83" t="s">
        <v>47</v>
      </c>
      <c r="D137" s="83" t="s">
        <v>2013</v>
      </c>
      <c r="E137" s="88" t="s">
        <v>796</v>
      </c>
      <c r="F137" s="88" t="s">
        <v>794</v>
      </c>
      <c r="G137" s="88" t="s">
        <v>451</v>
      </c>
      <c r="H137" s="113" t="s">
        <v>2014</v>
      </c>
      <c r="I137" s="113"/>
      <c r="J137" s="68">
        <v>6</v>
      </c>
      <c r="K137" s="68">
        <v>12</v>
      </c>
      <c r="L137" s="290" t="s">
        <v>1900</v>
      </c>
      <c r="M137" s="297"/>
      <c r="N137" s="74"/>
      <c r="O137" s="83"/>
      <c r="P137" s="70"/>
    </row>
    <row r="138" spans="1:16" ht="22.9" customHeight="1">
      <c r="A138" s="308" t="s">
        <v>3499</v>
      </c>
      <c r="B138" s="83" t="s">
        <v>48</v>
      </c>
      <c r="C138" s="83" t="s">
        <v>47</v>
      </c>
      <c r="D138" s="83" t="s">
        <v>3367</v>
      </c>
      <c r="E138" s="88" t="s">
        <v>3336</v>
      </c>
      <c r="F138" s="88" t="s">
        <v>3316</v>
      </c>
      <c r="G138" s="88" t="s">
        <v>557</v>
      </c>
      <c r="H138" s="113" t="s">
        <v>3335</v>
      </c>
      <c r="I138" s="113" t="s">
        <v>3337</v>
      </c>
      <c r="J138" s="68">
        <v>6</v>
      </c>
      <c r="K138" s="68">
        <v>12</v>
      </c>
      <c r="L138" s="290" t="s">
        <v>1900</v>
      </c>
      <c r="M138" s="297"/>
      <c r="N138" s="74"/>
      <c r="O138" s="83"/>
      <c r="P138" s="70"/>
    </row>
    <row r="139" spans="1:16" s="84" customFormat="1" ht="22.9" customHeight="1">
      <c r="A139" s="308" t="s">
        <v>618</v>
      </c>
      <c r="B139" s="83" t="s">
        <v>50</v>
      </c>
      <c r="C139" s="83" t="s">
        <v>49</v>
      </c>
      <c r="D139" s="83" t="s">
        <v>619</v>
      </c>
      <c r="E139" s="68" t="s">
        <v>620</v>
      </c>
      <c r="F139" s="88" t="s">
        <v>794</v>
      </c>
      <c r="G139" s="88" t="s">
        <v>447</v>
      </c>
      <c r="H139" s="113" t="s">
        <v>869</v>
      </c>
      <c r="I139" s="113"/>
      <c r="J139" s="68">
        <v>6</v>
      </c>
      <c r="K139" s="68">
        <v>12</v>
      </c>
      <c r="L139" s="85"/>
      <c r="M139" s="93"/>
      <c r="N139" s="86">
        <v>201910130</v>
      </c>
      <c r="O139" s="83"/>
      <c r="P139" s="81"/>
    </row>
    <row r="140" spans="1:16" s="84" customFormat="1" ht="22.9" customHeight="1">
      <c r="A140" s="308" t="s">
        <v>621</v>
      </c>
      <c r="B140" s="83" t="s">
        <v>50</v>
      </c>
      <c r="C140" s="83" t="s">
        <v>2015</v>
      </c>
      <c r="D140" s="83" t="s">
        <v>622</v>
      </c>
      <c r="E140" s="68" t="s">
        <v>460</v>
      </c>
      <c r="F140" s="88" t="s">
        <v>794</v>
      </c>
      <c r="G140" s="88" t="s">
        <v>480</v>
      </c>
      <c r="H140" s="113" t="s">
        <v>768</v>
      </c>
      <c r="I140" s="113"/>
      <c r="J140" s="68">
        <v>6</v>
      </c>
      <c r="K140" s="68">
        <v>12</v>
      </c>
      <c r="L140" s="85"/>
      <c r="M140" s="93"/>
      <c r="N140" s="86">
        <v>202010100</v>
      </c>
      <c r="O140" s="83"/>
      <c r="P140" s="81"/>
    </row>
    <row r="141" spans="1:16" s="84" customFormat="1" ht="22.9" customHeight="1">
      <c r="A141" s="308" t="s">
        <v>2016</v>
      </c>
      <c r="B141" s="83" t="s">
        <v>50</v>
      </c>
      <c r="C141" s="83" t="s">
        <v>2015</v>
      </c>
      <c r="D141" s="83" t="s">
        <v>2017</v>
      </c>
      <c r="E141" s="68" t="s">
        <v>467</v>
      </c>
      <c r="F141" s="88" t="s">
        <v>794</v>
      </c>
      <c r="G141" s="88" t="s">
        <v>465</v>
      </c>
      <c r="H141" s="113" t="s">
        <v>2018</v>
      </c>
      <c r="I141" s="113"/>
      <c r="J141" s="68">
        <v>6</v>
      </c>
      <c r="K141" s="68">
        <v>12</v>
      </c>
      <c r="L141" s="290" t="s">
        <v>1900</v>
      </c>
      <c r="M141" s="93"/>
      <c r="N141" s="86"/>
      <c r="O141" s="83"/>
      <c r="P141" s="81"/>
    </row>
    <row r="142" spans="1:16" s="84" customFormat="1" ht="22.9" customHeight="1">
      <c r="A142" s="308" t="s">
        <v>3500</v>
      </c>
      <c r="B142" s="83" t="s">
        <v>50</v>
      </c>
      <c r="C142" s="83" t="s">
        <v>2015</v>
      </c>
      <c r="D142" s="83" t="s">
        <v>3368</v>
      </c>
      <c r="E142" s="68" t="s">
        <v>3339</v>
      </c>
      <c r="F142" s="88" t="s">
        <v>3316</v>
      </c>
      <c r="G142" s="88" t="s">
        <v>480</v>
      </c>
      <c r="H142" s="113" t="s">
        <v>3338</v>
      </c>
      <c r="I142" s="113"/>
      <c r="J142" s="68">
        <v>6</v>
      </c>
      <c r="K142" s="68">
        <v>12</v>
      </c>
      <c r="L142" s="290" t="s">
        <v>1900</v>
      </c>
      <c r="M142" s="93"/>
      <c r="N142" s="86"/>
      <c r="O142" s="83"/>
      <c r="P142" s="81"/>
    </row>
    <row r="143" spans="1:16" s="84" customFormat="1" ht="22.9" customHeight="1">
      <c r="A143" s="308" t="s">
        <v>80</v>
      </c>
      <c r="B143" s="83" t="s">
        <v>52</v>
      </c>
      <c r="C143" s="83" t="s">
        <v>51</v>
      </c>
      <c r="D143" s="83" t="s">
        <v>243</v>
      </c>
      <c r="E143" s="68" t="s">
        <v>466</v>
      </c>
      <c r="F143" s="88" t="s">
        <v>805</v>
      </c>
      <c r="G143" s="88" t="s">
        <v>447</v>
      </c>
      <c r="H143" s="113" t="s">
        <v>871</v>
      </c>
      <c r="I143" s="113"/>
      <c r="J143" s="68">
        <v>9</v>
      </c>
      <c r="K143" s="68">
        <v>18</v>
      </c>
      <c r="L143" s="6"/>
      <c r="M143" s="79"/>
      <c r="N143" s="69" t="s">
        <v>214</v>
      </c>
      <c r="O143" s="8"/>
    </row>
    <row r="144" spans="1:16" s="84" customFormat="1" ht="22.9" customHeight="1">
      <c r="A144" s="308" t="s">
        <v>623</v>
      </c>
      <c r="B144" s="83" t="s">
        <v>52</v>
      </c>
      <c r="C144" s="83" t="s">
        <v>51</v>
      </c>
      <c r="D144" s="83" t="s">
        <v>624</v>
      </c>
      <c r="E144" s="68" t="s">
        <v>466</v>
      </c>
      <c r="F144" s="88" t="s">
        <v>796</v>
      </c>
      <c r="G144" s="88" t="s">
        <v>451</v>
      </c>
      <c r="H144" s="113" t="s">
        <v>779</v>
      </c>
      <c r="I144" s="113" t="s">
        <v>872</v>
      </c>
      <c r="J144" s="68">
        <v>9</v>
      </c>
      <c r="K144" s="68">
        <v>18</v>
      </c>
      <c r="L144" s="85"/>
      <c r="M144" s="93"/>
      <c r="N144" s="107" t="s">
        <v>625</v>
      </c>
      <c r="O144" s="83"/>
      <c r="P144" s="81"/>
    </row>
    <row r="145" spans="1:15" ht="21.6" customHeight="1">
      <c r="A145" s="308" t="s">
        <v>2019</v>
      </c>
      <c r="B145" s="83" t="s">
        <v>52</v>
      </c>
      <c r="C145" s="83" t="s">
        <v>51</v>
      </c>
      <c r="D145" s="83" t="s">
        <v>2020</v>
      </c>
      <c r="E145" s="68" t="s">
        <v>466</v>
      </c>
      <c r="F145" s="88" t="s">
        <v>805</v>
      </c>
      <c r="G145" s="88" t="s">
        <v>557</v>
      </c>
      <c r="H145" s="113" t="s">
        <v>2021</v>
      </c>
      <c r="I145" s="113" t="s">
        <v>2022</v>
      </c>
      <c r="J145" s="68">
        <v>9</v>
      </c>
      <c r="K145" s="68">
        <v>18</v>
      </c>
      <c r="L145" s="290" t="s">
        <v>1900</v>
      </c>
      <c r="M145" s="67"/>
      <c r="N145" s="107"/>
      <c r="O145" s="83"/>
    </row>
    <row r="146" spans="1:15" ht="21.6" customHeight="1">
      <c r="A146" s="308" t="s">
        <v>3501</v>
      </c>
      <c r="B146" s="83" t="s">
        <v>52</v>
      </c>
      <c r="C146" s="83" t="s">
        <v>51</v>
      </c>
      <c r="D146" s="83" t="s">
        <v>3369</v>
      </c>
      <c r="E146" s="68" t="s">
        <v>3315</v>
      </c>
      <c r="F146" s="88" t="s">
        <v>3302</v>
      </c>
      <c r="G146" s="88" t="s">
        <v>557</v>
      </c>
      <c r="H146" s="113" t="s">
        <v>3340</v>
      </c>
      <c r="I146" s="113" t="s">
        <v>3341</v>
      </c>
      <c r="J146" s="68">
        <v>9</v>
      </c>
      <c r="K146" s="68">
        <v>18</v>
      </c>
      <c r="L146" s="290" t="s">
        <v>1900</v>
      </c>
      <c r="M146" s="67"/>
      <c r="N146" s="107"/>
      <c r="O146" s="83"/>
    </row>
    <row r="147" spans="1:15" ht="21.6" customHeight="1">
      <c r="A147" s="308" t="s">
        <v>626</v>
      </c>
      <c r="B147" s="83" t="s">
        <v>54</v>
      </c>
      <c r="C147" s="83" t="s">
        <v>53</v>
      </c>
      <c r="D147" s="83" t="s">
        <v>627</v>
      </c>
      <c r="E147" s="68" t="s">
        <v>506</v>
      </c>
      <c r="F147" s="88" t="s">
        <v>805</v>
      </c>
      <c r="G147" s="88" t="s">
        <v>447</v>
      </c>
      <c r="H147" s="113" t="s">
        <v>873</v>
      </c>
      <c r="I147" s="113"/>
      <c r="J147" s="68">
        <v>9</v>
      </c>
      <c r="K147" s="68">
        <v>18</v>
      </c>
      <c r="L147" s="85"/>
      <c r="M147" s="67"/>
      <c r="N147" s="86">
        <v>201912040</v>
      </c>
      <c r="O147" s="83"/>
    </row>
    <row r="148" spans="1:15" ht="21.6" customHeight="1">
      <c r="A148" s="308" t="s">
        <v>628</v>
      </c>
      <c r="B148" s="83" t="s">
        <v>54</v>
      </c>
      <c r="C148" s="83" t="s">
        <v>2023</v>
      </c>
      <c r="D148" s="83" t="s">
        <v>629</v>
      </c>
      <c r="E148" s="68" t="s">
        <v>467</v>
      </c>
      <c r="F148" s="88" t="s">
        <v>796</v>
      </c>
      <c r="G148" s="88" t="s">
        <v>557</v>
      </c>
      <c r="H148" s="113" t="s">
        <v>874</v>
      </c>
      <c r="I148" s="113" t="s">
        <v>875</v>
      </c>
      <c r="J148" s="68">
        <v>9</v>
      </c>
      <c r="K148" s="68">
        <v>18</v>
      </c>
      <c r="L148" s="85"/>
      <c r="M148" s="67"/>
      <c r="N148" s="86">
        <v>202012030</v>
      </c>
      <c r="O148" s="83"/>
    </row>
    <row r="149" spans="1:15" ht="21.6" customHeight="1">
      <c r="A149" s="308" t="s">
        <v>2024</v>
      </c>
      <c r="B149" s="83" t="s">
        <v>54</v>
      </c>
      <c r="C149" s="83" t="s">
        <v>2023</v>
      </c>
      <c r="D149" s="83" t="s">
        <v>2025</v>
      </c>
      <c r="E149" s="68" t="s">
        <v>606</v>
      </c>
      <c r="F149" s="88" t="s">
        <v>805</v>
      </c>
      <c r="G149" s="88" t="s">
        <v>557</v>
      </c>
      <c r="H149" s="113" t="s">
        <v>2026</v>
      </c>
      <c r="I149" s="113" t="s">
        <v>2027</v>
      </c>
      <c r="J149" s="68">
        <v>9</v>
      </c>
      <c r="K149" s="68">
        <v>18</v>
      </c>
      <c r="L149" s="290" t="s">
        <v>1900</v>
      </c>
      <c r="M149" s="67"/>
      <c r="N149" s="93"/>
      <c r="O149" s="83"/>
    </row>
    <row r="150" spans="1:15" ht="21.6" customHeight="1">
      <c r="A150" s="308" t="s">
        <v>3502</v>
      </c>
      <c r="B150" s="83" t="s">
        <v>54</v>
      </c>
      <c r="C150" s="83" t="s">
        <v>2023</v>
      </c>
      <c r="D150" s="83" t="s">
        <v>3370</v>
      </c>
      <c r="E150" s="68" t="s">
        <v>3344</v>
      </c>
      <c r="F150" s="88" t="s">
        <v>3343</v>
      </c>
      <c r="G150" s="88" t="s">
        <v>3297</v>
      </c>
      <c r="H150" s="113" t="s">
        <v>3342</v>
      </c>
      <c r="I150" s="113"/>
      <c r="J150" s="68">
        <v>9</v>
      </c>
      <c r="K150" s="68">
        <v>18</v>
      </c>
      <c r="L150" s="290" t="s">
        <v>1900</v>
      </c>
      <c r="M150" s="67"/>
      <c r="N150" s="93"/>
      <c r="O150" s="83"/>
    </row>
    <row r="151" spans="1:15" ht="21.6" customHeight="1">
      <c r="A151" s="308" t="s">
        <v>632</v>
      </c>
      <c r="B151" s="92" t="s">
        <v>630</v>
      </c>
      <c r="C151" s="92" t="s">
        <v>631</v>
      </c>
      <c r="D151" s="83" t="s">
        <v>633</v>
      </c>
      <c r="E151" s="68" t="s">
        <v>634</v>
      </c>
      <c r="F151" s="68" t="s">
        <v>794</v>
      </c>
      <c r="G151" s="88" t="s">
        <v>447</v>
      </c>
      <c r="H151" s="113" t="s">
        <v>876</v>
      </c>
      <c r="I151" s="113"/>
      <c r="J151" s="68">
        <v>6</v>
      </c>
      <c r="K151" s="68">
        <v>12</v>
      </c>
      <c r="L151" s="85"/>
      <c r="M151" s="67"/>
      <c r="N151" s="86"/>
      <c r="O151" s="83"/>
    </row>
    <row r="152" spans="1:15" ht="21.6" hidden="1" customHeight="1">
      <c r="A152" s="309"/>
      <c r="B152" s="95" t="s">
        <v>630</v>
      </c>
      <c r="C152" s="95" t="s">
        <v>631</v>
      </c>
      <c r="D152" s="74" t="s">
        <v>635</v>
      </c>
      <c r="E152" s="75" t="s">
        <v>636</v>
      </c>
      <c r="F152" s="75" t="s">
        <v>794</v>
      </c>
      <c r="G152" s="119" t="s">
        <v>461</v>
      </c>
      <c r="H152" s="116" t="s">
        <v>780</v>
      </c>
      <c r="I152" s="116"/>
      <c r="J152" s="75" t="s">
        <v>461</v>
      </c>
      <c r="K152" s="75" t="s">
        <v>461</v>
      </c>
      <c r="L152" s="123"/>
      <c r="M152" s="67"/>
      <c r="N152" s="74"/>
      <c r="O152" s="74"/>
    </row>
    <row r="153" spans="1:15" ht="21.6" customHeight="1">
      <c r="A153" s="308" t="s">
        <v>2028</v>
      </c>
      <c r="B153" s="92" t="s">
        <v>630</v>
      </c>
      <c r="C153" s="92" t="s">
        <v>631</v>
      </c>
      <c r="D153" s="83" t="s">
        <v>637</v>
      </c>
      <c r="E153" s="68" t="s">
        <v>638</v>
      </c>
      <c r="F153" s="68" t="s">
        <v>796</v>
      </c>
      <c r="G153" s="88" t="s">
        <v>557</v>
      </c>
      <c r="H153" s="113">
        <v>44345</v>
      </c>
      <c r="I153" s="113" t="s">
        <v>877</v>
      </c>
      <c r="J153" s="68">
        <v>6</v>
      </c>
      <c r="K153" s="68">
        <v>12</v>
      </c>
      <c r="L153" s="131"/>
      <c r="M153" s="67"/>
      <c r="N153" s="71"/>
      <c r="O153" s="83"/>
    </row>
    <row r="154" spans="1:15" ht="21.6" customHeight="1">
      <c r="A154" s="308" t="s">
        <v>2029</v>
      </c>
      <c r="B154" s="92" t="s">
        <v>630</v>
      </c>
      <c r="C154" s="92" t="s">
        <v>631</v>
      </c>
      <c r="D154" s="83" t="s">
        <v>2030</v>
      </c>
      <c r="E154" s="68" t="s">
        <v>728</v>
      </c>
      <c r="F154" s="88" t="s">
        <v>805</v>
      </c>
      <c r="G154" s="88" t="s">
        <v>557</v>
      </c>
      <c r="H154" s="113" t="s">
        <v>2031</v>
      </c>
      <c r="I154" s="113" t="s">
        <v>2032</v>
      </c>
      <c r="J154" s="68">
        <v>6</v>
      </c>
      <c r="K154" s="68">
        <v>12</v>
      </c>
      <c r="L154" s="293" t="s">
        <v>1900</v>
      </c>
      <c r="M154" s="67"/>
      <c r="N154" s="71"/>
      <c r="O154" s="83"/>
    </row>
    <row r="155" spans="1:15" ht="21.6" customHeight="1">
      <c r="A155" s="308" t="s">
        <v>3503</v>
      </c>
      <c r="B155" s="92" t="s">
        <v>630</v>
      </c>
      <c r="C155" s="92" t="s">
        <v>631</v>
      </c>
      <c r="D155" s="83" t="s">
        <v>3371</v>
      </c>
      <c r="E155" s="68" t="s">
        <v>506</v>
      </c>
      <c r="F155" s="88" t="s">
        <v>3302</v>
      </c>
      <c r="G155" s="88" t="s">
        <v>480</v>
      </c>
      <c r="H155" s="113" t="s">
        <v>3306</v>
      </c>
      <c r="I155" s="113"/>
      <c r="J155" s="68">
        <v>6</v>
      </c>
      <c r="K155" s="68">
        <v>12</v>
      </c>
      <c r="L155" s="293" t="s">
        <v>1900</v>
      </c>
      <c r="M155" s="67"/>
      <c r="N155" s="71"/>
      <c r="O155" s="83"/>
    </row>
    <row r="156" spans="1:15" ht="21.6" customHeight="1">
      <c r="A156" s="308" t="s">
        <v>2033</v>
      </c>
      <c r="B156" s="83" t="s">
        <v>1837</v>
      </c>
      <c r="C156" s="83" t="s">
        <v>1836</v>
      </c>
      <c r="D156" s="83" t="s">
        <v>2034</v>
      </c>
      <c r="E156" s="68" t="s">
        <v>728</v>
      </c>
      <c r="F156" s="68" t="s">
        <v>794</v>
      </c>
      <c r="G156" s="68" t="s">
        <v>447</v>
      </c>
      <c r="H156" s="113" t="s">
        <v>2035</v>
      </c>
      <c r="I156" s="113"/>
      <c r="J156" s="68">
        <v>6</v>
      </c>
      <c r="K156" s="68">
        <v>12</v>
      </c>
      <c r="L156" s="299"/>
      <c r="M156" s="67"/>
      <c r="N156" s="8"/>
      <c r="O156" s="71" t="s">
        <v>2036</v>
      </c>
    </row>
    <row r="157" spans="1:15" ht="21.6" customHeight="1">
      <c r="A157" s="308" t="s">
        <v>2037</v>
      </c>
      <c r="B157" s="83" t="s">
        <v>1837</v>
      </c>
      <c r="C157" s="83" t="s">
        <v>1836</v>
      </c>
      <c r="D157" s="83" t="s">
        <v>2038</v>
      </c>
      <c r="E157" s="68" t="s">
        <v>614</v>
      </c>
      <c r="F157" s="68" t="s">
        <v>794</v>
      </c>
      <c r="G157" s="68" t="s">
        <v>447</v>
      </c>
      <c r="H157" s="113" t="s">
        <v>2039</v>
      </c>
      <c r="I157" s="113"/>
      <c r="J157" s="68">
        <v>6</v>
      </c>
      <c r="K157" s="68">
        <v>12</v>
      </c>
      <c r="L157" s="299"/>
      <c r="M157" s="67"/>
      <c r="N157" s="8"/>
      <c r="O157" s="71" t="s">
        <v>2036</v>
      </c>
    </row>
    <row r="158" spans="1:15" ht="21.6" customHeight="1">
      <c r="A158" s="308" t="s">
        <v>2040</v>
      </c>
      <c r="B158" s="83" t="s">
        <v>1837</v>
      </c>
      <c r="C158" s="83" t="s">
        <v>1836</v>
      </c>
      <c r="D158" s="83" t="s">
        <v>2041</v>
      </c>
      <c r="E158" s="88" t="s">
        <v>796</v>
      </c>
      <c r="F158" s="88" t="s">
        <v>796</v>
      </c>
      <c r="G158" s="68" t="s">
        <v>2042</v>
      </c>
      <c r="H158" s="113" t="s">
        <v>2948</v>
      </c>
      <c r="I158" s="113" t="s">
        <v>2043</v>
      </c>
      <c r="J158" s="68">
        <v>6</v>
      </c>
      <c r="K158" s="68">
        <v>12</v>
      </c>
      <c r="L158" s="299"/>
      <c r="M158" s="67"/>
      <c r="N158" s="8"/>
      <c r="O158" s="71" t="s">
        <v>2036</v>
      </c>
    </row>
    <row r="159" spans="1:15" ht="21.6" customHeight="1">
      <c r="A159" s="308" t="s">
        <v>2044</v>
      </c>
      <c r="B159" s="83" t="s">
        <v>1837</v>
      </c>
      <c r="C159" s="83" t="s">
        <v>1836</v>
      </c>
      <c r="D159" s="83" t="s">
        <v>2045</v>
      </c>
      <c r="E159" s="68" t="s">
        <v>634</v>
      </c>
      <c r="F159" s="68" t="s">
        <v>805</v>
      </c>
      <c r="G159" s="68" t="s">
        <v>557</v>
      </c>
      <c r="H159" s="113" t="s">
        <v>2046</v>
      </c>
      <c r="I159" s="113" t="s">
        <v>2047</v>
      </c>
      <c r="J159" s="68">
        <v>6</v>
      </c>
      <c r="K159" s="68">
        <v>12</v>
      </c>
      <c r="L159" s="299"/>
      <c r="M159" s="67"/>
      <c r="N159" s="8"/>
      <c r="O159" s="71" t="s">
        <v>2036</v>
      </c>
    </row>
    <row r="160" spans="1:15" s="79" customFormat="1" ht="21.6" customHeight="1">
      <c r="A160" s="308" t="s">
        <v>3504</v>
      </c>
      <c r="B160" s="83" t="s">
        <v>1837</v>
      </c>
      <c r="C160" s="83" t="s">
        <v>1836</v>
      </c>
      <c r="D160" s="83" t="s">
        <v>3008</v>
      </c>
      <c r="E160" s="68" t="s">
        <v>3373</v>
      </c>
      <c r="F160" s="68" t="s">
        <v>3374</v>
      </c>
      <c r="G160" s="68" t="s">
        <v>3375</v>
      </c>
      <c r="H160" s="113" t="s">
        <v>3372</v>
      </c>
      <c r="I160" s="113" t="s">
        <v>3376</v>
      </c>
      <c r="J160" s="68">
        <v>6</v>
      </c>
      <c r="K160" s="68">
        <v>12</v>
      </c>
      <c r="L160" s="299"/>
      <c r="N160" s="71"/>
      <c r="O160" s="71"/>
    </row>
  </sheetData>
  <sheetProtection algorithmName="SHA-512" hashValue="VZvB/EJkh1A6O3MJz9+tUc8HUmZwMwGDF7fZT+Ut1qefTwbVY+/82KORlXjCrvMKD64oMSW7WT/5yz2NNB89nA==" saltValue="DaH02JBvJ2DYcLUEVGdtiQ==" spinCount="100000" sheet="1" autoFilter="0"/>
  <sortState xmlns:xlrd2="http://schemas.microsoft.com/office/spreadsheetml/2017/richdata2" ref="C3:T174">
    <sortCondition ref="C3:C174"/>
    <sortCondition ref="E3:E174"/>
    <sortCondition ref="G3:G174"/>
  </sortState>
  <phoneticPr fontId="2"/>
  <conditionalFormatting sqref="A4">
    <cfRule type="duplicateValues" dxfId="94" priority="18"/>
  </conditionalFormatting>
  <conditionalFormatting sqref="A5:A7">
    <cfRule type="duplicateValues" dxfId="93" priority="24"/>
  </conditionalFormatting>
  <conditionalFormatting sqref="A9">
    <cfRule type="duplicateValues" dxfId="92" priority="7"/>
  </conditionalFormatting>
  <conditionalFormatting sqref="A10:A12">
    <cfRule type="duplicateValues" dxfId="91" priority="6"/>
  </conditionalFormatting>
  <conditionalFormatting sqref="A14">
    <cfRule type="duplicateValues" dxfId="90" priority="9"/>
  </conditionalFormatting>
  <conditionalFormatting sqref="A15:A17">
    <cfRule type="duplicateValues" dxfId="89" priority="8"/>
  </conditionalFormatting>
  <conditionalFormatting sqref="A19:A21">
    <cfRule type="duplicateValues" dxfId="88" priority="25"/>
    <cfRule type="duplicateValues" dxfId="87" priority="26"/>
  </conditionalFormatting>
  <conditionalFormatting sqref="A20:A21">
    <cfRule type="duplicateValues" dxfId="86" priority="66"/>
  </conditionalFormatting>
  <conditionalFormatting sqref="A23:A26">
    <cfRule type="duplicateValues" dxfId="85" priority="27"/>
  </conditionalFormatting>
  <conditionalFormatting sqref="A28">
    <cfRule type="duplicateValues" dxfId="84" priority="10"/>
  </conditionalFormatting>
  <conditionalFormatting sqref="A29:A31">
    <cfRule type="duplicateValues" dxfId="83" priority="11"/>
  </conditionalFormatting>
  <conditionalFormatting sqref="A33">
    <cfRule type="duplicateValues" dxfId="82" priority="12"/>
  </conditionalFormatting>
  <conditionalFormatting sqref="A34:A36">
    <cfRule type="duplicateValues" dxfId="81" priority="13"/>
  </conditionalFormatting>
  <conditionalFormatting sqref="A37">
    <cfRule type="duplicateValues" dxfId="80" priority="28"/>
  </conditionalFormatting>
  <conditionalFormatting sqref="A38:A40">
    <cfRule type="duplicateValues" dxfId="79" priority="84"/>
  </conditionalFormatting>
  <conditionalFormatting sqref="A43:A45">
    <cfRule type="duplicateValues" dxfId="78" priority="14"/>
  </conditionalFormatting>
  <conditionalFormatting sqref="A47">
    <cfRule type="duplicateValues" dxfId="77" priority="29"/>
    <cfRule type="duplicateValues" dxfId="76" priority="30"/>
  </conditionalFormatting>
  <conditionalFormatting sqref="A48:A50">
    <cfRule type="duplicateValues" dxfId="75" priority="16"/>
  </conditionalFormatting>
  <conditionalFormatting sqref="A51">
    <cfRule type="duplicateValues" dxfId="74" priority="31"/>
  </conditionalFormatting>
  <conditionalFormatting sqref="A52:A54">
    <cfRule type="duplicateValues" dxfId="73" priority="90"/>
  </conditionalFormatting>
  <conditionalFormatting sqref="A55">
    <cfRule type="duplicateValues" dxfId="72" priority="32"/>
  </conditionalFormatting>
  <conditionalFormatting sqref="A56:A58">
    <cfRule type="duplicateValues" dxfId="71" priority="67"/>
  </conditionalFormatting>
  <conditionalFormatting sqref="A59">
    <cfRule type="duplicateValues" dxfId="70" priority="33"/>
  </conditionalFormatting>
  <conditionalFormatting sqref="A60:A62">
    <cfRule type="duplicateValues" dxfId="69" priority="68"/>
  </conditionalFormatting>
  <conditionalFormatting sqref="A64">
    <cfRule type="duplicateValues" dxfId="68" priority="17"/>
  </conditionalFormatting>
  <conditionalFormatting sqref="A65:A67">
    <cfRule type="duplicateValues" dxfId="67" priority="1031"/>
  </conditionalFormatting>
  <conditionalFormatting sqref="A68">
    <cfRule type="duplicateValues" dxfId="66" priority="35"/>
  </conditionalFormatting>
  <conditionalFormatting sqref="A69:A71">
    <cfRule type="duplicateValues" dxfId="65" priority="69"/>
  </conditionalFormatting>
  <conditionalFormatting sqref="A72">
    <cfRule type="duplicateValues" dxfId="64" priority="36"/>
  </conditionalFormatting>
  <conditionalFormatting sqref="A73:A75">
    <cfRule type="duplicateValues" dxfId="63" priority="70"/>
  </conditionalFormatting>
  <conditionalFormatting sqref="A76">
    <cfRule type="duplicateValues" dxfId="62" priority="37"/>
  </conditionalFormatting>
  <conditionalFormatting sqref="A77:A79">
    <cfRule type="duplicateValues" dxfId="61" priority="71"/>
  </conditionalFormatting>
  <conditionalFormatting sqref="A81">
    <cfRule type="duplicateValues" dxfId="60" priority="38"/>
    <cfRule type="duplicateValues" dxfId="59" priority="39"/>
  </conditionalFormatting>
  <conditionalFormatting sqref="A82:A84">
    <cfRule type="duplicateValues" dxfId="58" priority="40"/>
  </conditionalFormatting>
  <conditionalFormatting sqref="A85">
    <cfRule type="duplicateValues" dxfId="57" priority="41"/>
  </conditionalFormatting>
  <conditionalFormatting sqref="A86:A88">
    <cfRule type="duplicateValues" dxfId="56" priority="72"/>
  </conditionalFormatting>
  <conditionalFormatting sqref="A90:A92">
    <cfRule type="duplicateValues" dxfId="55" priority="73"/>
  </conditionalFormatting>
  <conditionalFormatting sqref="A94">
    <cfRule type="duplicateValues" dxfId="54" priority="42"/>
  </conditionalFormatting>
  <conditionalFormatting sqref="A95:A97">
    <cfRule type="duplicateValues" dxfId="53" priority="43"/>
  </conditionalFormatting>
  <conditionalFormatting sqref="A99:A101">
    <cfRule type="duplicateValues" dxfId="52" priority="15"/>
  </conditionalFormatting>
  <conditionalFormatting sqref="A103">
    <cfRule type="duplicateValues" dxfId="51" priority="44"/>
  </conditionalFormatting>
  <conditionalFormatting sqref="A104:A106">
    <cfRule type="duplicateValues" dxfId="50" priority="45"/>
  </conditionalFormatting>
  <conditionalFormatting sqref="A107:A114">
    <cfRule type="duplicateValues" dxfId="49" priority="929"/>
  </conditionalFormatting>
  <conditionalFormatting sqref="A116">
    <cfRule type="duplicateValues" dxfId="48" priority="46"/>
  </conditionalFormatting>
  <conditionalFormatting sqref="A117:A119">
    <cfRule type="duplicateValues" dxfId="47" priority="47"/>
  </conditionalFormatting>
  <conditionalFormatting sqref="A120">
    <cfRule type="duplicateValues" dxfId="46" priority="48"/>
    <cfRule type="duplicateValues" dxfId="45" priority="49"/>
  </conditionalFormatting>
  <conditionalFormatting sqref="A121:A122">
    <cfRule type="duplicateValues" dxfId="44" priority="74"/>
    <cfRule type="duplicateValues" dxfId="43" priority="75"/>
  </conditionalFormatting>
  <conditionalFormatting sqref="A124:A125">
    <cfRule type="duplicateValues" dxfId="42" priority="89"/>
  </conditionalFormatting>
  <conditionalFormatting sqref="A127:A129">
    <cfRule type="duplicateValues" dxfId="41" priority="80"/>
    <cfRule type="duplicateValues" dxfId="40" priority="81"/>
  </conditionalFormatting>
  <conditionalFormatting sqref="A131">
    <cfRule type="duplicateValues" dxfId="39" priority="50"/>
    <cfRule type="duplicateValues" dxfId="38" priority="51"/>
  </conditionalFormatting>
  <conditionalFormatting sqref="A132:A134">
    <cfRule type="duplicateValues" dxfId="37" priority="52"/>
    <cfRule type="duplicateValues" dxfId="36" priority="53"/>
  </conditionalFormatting>
  <conditionalFormatting sqref="A135">
    <cfRule type="duplicateValues" dxfId="35" priority="54"/>
    <cfRule type="duplicateValues" dxfId="34" priority="55"/>
  </conditionalFormatting>
  <conditionalFormatting sqref="A136:A138">
    <cfRule type="duplicateValues" dxfId="33" priority="76"/>
    <cfRule type="duplicateValues" dxfId="32" priority="77"/>
  </conditionalFormatting>
  <conditionalFormatting sqref="A137:A138">
    <cfRule type="duplicateValues" dxfId="31" priority="78"/>
    <cfRule type="duplicateValues" dxfId="30" priority="79"/>
  </conditionalFormatting>
  <conditionalFormatting sqref="A139">
    <cfRule type="duplicateValues" dxfId="29" priority="56"/>
    <cfRule type="duplicateValues" dxfId="28" priority="57"/>
  </conditionalFormatting>
  <conditionalFormatting sqref="A140:A142">
    <cfRule type="duplicateValues" dxfId="27" priority="82"/>
    <cfRule type="duplicateValues" dxfId="26" priority="83"/>
  </conditionalFormatting>
  <conditionalFormatting sqref="A143 A126 A123 A93 A89 A80 A32 A3 A8 A13 A18 A22 A27 A41:A42 A46 A63 A98 A102 A115 A130">
    <cfRule type="duplicateValues" dxfId="25" priority="941"/>
  </conditionalFormatting>
  <conditionalFormatting sqref="A144:A146">
    <cfRule type="duplicateValues" dxfId="24" priority="58"/>
  </conditionalFormatting>
  <conditionalFormatting sqref="A147">
    <cfRule type="duplicateValues" dxfId="23" priority="59"/>
    <cfRule type="duplicateValues" dxfId="22" priority="60"/>
  </conditionalFormatting>
  <conditionalFormatting sqref="A148:A151">
    <cfRule type="duplicateValues" dxfId="21" priority="953"/>
    <cfRule type="duplicateValues" dxfId="20" priority="954"/>
  </conditionalFormatting>
  <conditionalFormatting sqref="A152">
    <cfRule type="duplicateValues" dxfId="19" priority="61"/>
    <cfRule type="duplicateValues" dxfId="18" priority="62"/>
    <cfRule type="duplicateValues" dxfId="17" priority="63"/>
  </conditionalFormatting>
  <conditionalFormatting sqref="A153:A158 A2 A160:A1048576">
    <cfRule type="duplicateValues" dxfId="16" priority="21"/>
  </conditionalFormatting>
  <conditionalFormatting sqref="A153:A158 A2:A151 A160:A1048576">
    <cfRule type="duplicateValues" dxfId="15" priority="19"/>
    <cfRule type="duplicateValues" dxfId="14" priority="20"/>
  </conditionalFormatting>
  <conditionalFormatting sqref="A154:A155">
    <cfRule type="duplicateValues" dxfId="13" priority="64"/>
    <cfRule type="duplicateValues" dxfId="12" priority="65"/>
  </conditionalFormatting>
  <conditionalFormatting sqref="A159">
    <cfRule type="duplicateValues" dxfId="11" priority="1"/>
    <cfRule type="duplicateValues" dxfId="10" priority="2"/>
    <cfRule type="duplicateValues" dxfId="9" priority="3"/>
    <cfRule type="duplicateValues" dxfId="8" priority="4"/>
    <cfRule type="duplicateValues" dxfId="7" priority="5"/>
  </conditionalFormatting>
  <conditionalFormatting sqref="A160:A1048576 A2:A158">
    <cfRule type="duplicateValues" dxfId="6" priority="22"/>
    <cfRule type="duplicateValues" dxfId="5" priority="23"/>
  </conditionalFormatting>
  <pageMargins left="0.25" right="0.25" top="0.75" bottom="0.75" header="0.3" footer="0.3"/>
  <pageSetup paperSize="9" scale="71" fitToHeight="0" orientation="portrait" horizontalDpi="4294967292" verticalDpi="4294967292" r:id="rId1"/>
  <legacyDrawing r:id="rId2"/>
  <tableParts count="1">
    <tablePart r:id="rId3"/>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theme="8" tint="0.59999389629810485"/>
  </sheetPr>
  <dimension ref="A1:Z127"/>
  <sheetViews>
    <sheetView zoomScale="90" zoomScaleNormal="90" workbookViewId="0">
      <pane ySplit="2" topLeftCell="A3" activePane="bottomLeft" state="frozen"/>
      <selection pane="bottomLeft" activeCell="D29" sqref="D29"/>
    </sheetView>
  </sheetViews>
  <sheetFormatPr defaultColWidth="8.75" defaultRowHeight="19.149999999999999" customHeight="1"/>
  <cols>
    <col min="1" max="1" width="11.75" style="103" customWidth="1"/>
    <col min="2" max="2" width="20" style="67" customWidth="1"/>
    <col min="3" max="3" width="35.75" style="67" hidden="1" customWidth="1"/>
    <col min="4" max="4" width="69" style="67" customWidth="1"/>
    <col min="5" max="6" width="8.75" style="98" hidden="1" customWidth="1"/>
    <col min="7" max="7" width="14.125" style="98" hidden="1" customWidth="1"/>
    <col min="8" max="9" width="15.25" style="70" customWidth="1"/>
    <col min="10" max="10" width="10.25" style="98" bestFit="1" customWidth="1"/>
    <col min="11" max="11" width="8.75" style="98"/>
    <col min="12" max="12" width="14.125" style="99" hidden="1" customWidth="1"/>
    <col min="13" max="13" width="17.625" style="67" hidden="1" customWidth="1"/>
    <col min="14" max="255" width="8.75" style="67"/>
    <col min="256" max="256" width="12" style="67" bestFit="1" customWidth="1"/>
    <col min="257" max="257" width="46.125" style="67" customWidth="1"/>
    <col min="258" max="258" width="59.625" style="67" bestFit="1" customWidth="1"/>
    <col min="259" max="259" width="22" style="67" bestFit="1" customWidth="1"/>
    <col min="260" max="260" width="15.625" style="67" customWidth="1"/>
    <col min="261" max="261" width="14.625" style="67" bestFit="1" customWidth="1"/>
    <col min="262" max="511" width="8.75" style="67"/>
    <col min="512" max="512" width="12" style="67" bestFit="1" customWidth="1"/>
    <col min="513" max="513" width="46.125" style="67" customWidth="1"/>
    <col min="514" max="514" width="59.625" style="67" bestFit="1" customWidth="1"/>
    <col min="515" max="515" width="22" style="67" bestFit="1" customWidth="1"/>
    <col min="516" max="516" width="15.625" style="67" customWidth="1"/>
    <col min="517" max="517" width="14.625" style="67" bestFit="1" customWidth="1"/>
    <col min="518" max="767" width="8.75" style="67"/>
    <col min="768" max="768" width="12" style="67" bestFit="1" customWidth="1"/>
    <col min="769" max="769" width="46.125" style="67" customWidth="1"/>
    <col min="770" max="770" width="59.625" style="67" bestFit="1" customWidth="1"/>
    <col min="771" max="771" width="22" style="67" bestFit="1" customWidth="1"/>
    <col min="772" max="772" width="15.625" style="67" customWidth="1"/>
    <col min="773" max="773" width="14.625" style="67" bestFit="1" customWidth="1"/>
    <col min="774" max="1023" width="8.75" style="67"/>
    <col min="1024" max="1024" width="12" style="67" bestFit="1" customWidth="1"/>
    <col min="1025" max="1025" width="46.125" style="67" customWidth="1"/>
    <col min="1026" max="1026" width="59.625" style="67" bestFit="1" customWidth="1"/>
    <col min="1027" max="1027" width="22" style="67" bestFit="1" customWidth="1"/>
    <col min="1028" max="1028" width="15.625" style="67" customWidth="1"/>
    <col min="1029" max="1029" width="14.625" style="67" bestFit="1" customWidth="1"/>
    <col min="1030" max="1279" width="8.75" style="67"/>
    <col min="1280" max="1280" width="12" style="67" bestFit="1" customWidth="1"/>
    <col min="1281" max="1281" width="46.125" style="67" customWidth="1"/>
    <col min="1282" max="1282" width="59.625" style="67" bestFit="1" customWidth="1"/>
    <col min="1283" max="1283" width="22" style="67" bestFit="1" customWidth="1"/>
    <col min="1284" max="1284" width="15.625" style="67" customWidth="1"/>
    <col min="1285" max="1285" width="14.625" style="67" bestFit="1" customWidth="1"/>
    <col min="1286" max="1535" width="8.75" style="67"/>
    <col min="1536" max="1536" width="12" style="67" bestFit="1" customWidth="1"/>
    <col min="1537" max="1537" width="46.125" style="67" customWidth="1"/>
    <col min="1538" max="1538" width="59.625" style="67" bestFit="1" customWidth="1"/>
    <col min="1539" max="1539" width="22" style="67" bestFit="1" customWidth="1"/>
    <col min="1540" max="1540" width="15.625" style="67" customWidth="1"/>
    <col min="1541" max="1541" width="14.625" style="67" bestFit="1" customWidth="1"/>
    <col min="1542" max="1791" width="8.75" style="67"/>
    <col min="1792" max="1792" width="12" style="67" bestFit="1" customWidth="1"/>
    <col min="1793" max="1793" width="46.125" style="67" customWidth="1"/>
    <col min="1794" max="1794" width="59.625" style="67" bestFit="1" customWidth="1"/>
    <col min="1795" max="1795" width="22" style="67" bestFit="1" customWidth="1"/>
    <col min="1796" max="1796" width="15.625" style="67" customWidth="1"/>
    <col min="1797" max="1797" width="14.625" style="67" bestFit="1" customWidth="1"/>
    <col min="1798" max="2047" width="8.75" style="67"/>
    <col min="2048" max="2048" width="12" style="67" bestFit="1" customWidth="1"/>
    <col min="2049" max="2049" width="46.125" style="67" customWidth="1"/>
    <col min="2050" max="2050" width="59.625" style="67" bestFit="1" customWidth="1"/>
    <col min="2051" max="2051" width="22" style="67" bestFit="1" customWidth="1"/>
    <col min="2052" max="2052" width="15.625" style="67" customWidth="1"/>
    <col min="2053" max="2053" width="14.625" style="67" bestFit="1" customWidth="1"/>
    <col min="2054" max="2303" width="8.75" style="67"/>
    <col min="2304" max="2304" width="12" style="67" bestFit="1" customWidth="1"/>
    <col min="2305" max="2305" width="46.125" style="67" customWidth="1"/>
    <col min="2306" max="2306" width="59.625" style="67" bestFit="1" customWidth="1"/>
    <col min="2307" max="2307" width="22" style="67" bestFit="1" customWidth="1"/>
    <col min="2308" max="2308" width="15.625" style="67" customWidth="1"/>
    <col min="2309" max="2309" width="14.625" style="67" bestFit="1" customWidth="1"/>
    <col min="2310" max="2559" width="8.75" style="67"/>
    <col min="2560" max="2560" width="12" style="67" bestFit="1" customWidth="1"/>
    <col min="2561" max="2561" width="46.125" style="67" customWidth="1"/>
    <col min="2562" max="2562" width="59.625" style="67" bestFit="1" customWidth="1"/>
    <col min="2563" max="2563" width="22" style="67" bestFit="1" customWidth="1"/>
    <col min="2564" max="2564" width="15.625" style="67" customWidth="1"/>
    <col min="2565" max="2565" width="14.625" style="67" bestFit="1" customWidth="1"/>
    <col min="2566" max="2815" width="8.75" style="67"/>
    <col min="2816" max="2816" width="12" style="67" bestFit="1" customWidth="1"/>
    <col min="2817" max="2817" width="46.125" style="67" customWidth="1"/>
    <col min="2818" max="2818" width="59.625" style="67" bestFit="1" customWidth="1"/>
    <col min="2819" max="2819" width="22" style="67" bestFit="1" customWidth="1"/>
    <col min="2820" max="2820" width="15.625" style="67" customWidth="1"/>
    <col min="2821" max="2821" width="14.625" style="67" bestFit="1" customWidth="1"/>
    <col min="2822" max="3071" width="8.75" style="67"/>
    <col min="3072" max="3072" width="12" style="67" bestFit="1" customWidth="1"/>
    <col min="3073" max="3073" width="46.125" style="67" customWidth="1"/>
    <col min="3074" max="3074" width="59.625" style="67" bestFit="1" customWidth="1"/>
    <col min="3075" max="3075" width="22" style="67" bestFit="1" customWidth="1"/>
    <col min="3076" max="3076" width="15.625" style="67" customWidth="1"/>
    <col min="3077" max="3077" width="14.625" style="67" bestFit="1" customWidth="1"/>
    <col min="3078" max="3327" width="8.75" style="67"/>
    <col min="3328" max="3328" width="12" style="67" bestFit="1" customWidth="1"/>
    <col min="3329" max="3329" width="46.125" style="67" customWidth="1"/>
    <col min="3330" max="3330" width="59.625" style="67" bestFit="1" customWidth="1"/>
    <col min="3331" max="3331" width="22" style="67" bestFit="1" customWidth="1"/>
    <col min="3332" max="3332" width="15.625" style="67" customWidth="1"/>
    <col min="3333" max="3333" width="14.625" style="67" bestFit="1" customWidth="1"/>
    <col min="3334" max="3583" width="8.75" style="67"/>
    <col min="3584" max="3584" width="12" style="67" bestFit="1" customWidth="1"/>
    <col min="3585" max="3585" width="46.125" style="67" customWidth="1"/>
    <col min="3586" max="3586" width="59.625" style="67" bestFit="1" customWidth="1"/>
    <col min="3587" max="3587" width="22" style="67" bestFit="1" customWidth="1"/>
    <col min="3588" max="3588" width="15.625" style="67" customWidth="1"/>
    <col min="3589" max="3589" width="14.625" style="67" bestFit="1" customWidth="1"/>
    <col min="3590" max="3839" width="8.75" style="67"/>
    <col min="3840" max="3840" width="12" style="67" bestFit="1" customWidth="1"/>
    <col min="3841" max="3841" width="46.125" style="67" customWidth="1"/>
    <col min="3842" max="3842" width="59.625" style="67" bestFit="1" customWidth="1"/>
    <col min="3843" max="3843" width="22" style="67" bestFit="1" customWidth="1"/>
    <col min="3844" max="3844" width="15.625" style="67" customWidth="1"/>
    <col min="3845" max="3845" width="14.625" style="67" bestFit="1" customWidth="1"/>
    <col min="3846" max="4095" width="8.75" style="67"/>
    <col min="4096" max="4096" width="12" style="67" bestFit="1" customWidth="1"/>
    <col min="4097" max="4097" width="46.125" style="67" customWidth="1"/>
    <col min="4098" max="4098" width="59.625" style="67" bestFit="1" customWidth="1"/>
    <col min="4099" max="4099" width="22" style="67" bestFit="1" customWidth="1"/>
    <col min="4100" max="4100" width="15.625" style="67" customWidth="1"/>
    <col min="4101" max="4101" width="14.625" style="67" bestFit="1" customWidth="1"/>
    <col min="4102" max="4351" width="8.75" style="67"/>
    <col min="4352" max="4352" width="12" style="67" bestFit="1" customWidth="1"/>
    <col min="4353" max="4353" width="46.125" style="67" customWidth="1"/>
    <col min="4354" max="4354" width="59.625" style="67" bestFit="1" customWidth="1"/>
    <col min="4355" max="4355" width="22" style="67" bestFit="1" customWidth="1"/>
    <col min="4356" max="4356" width="15.625" style="67" customWidth="1"/>
    <col min="4357" max="4357" width="14.625" style="67" bestFit="1" customWidth="1"/>
    <col min="4358" max="4607" width="8.75" style="67"/>
    <col min="4608" max="4608" width="12" style="67" bestFit="1" customWidth="1"/>
    <col min="4609" max="4609" width="46.125" style="67" customWidth="1"/>
    <col min="4610" max="4610" width="59.625" style="67" bestFit="1" customWidth="1"/>
    <col min="4611" max="4611" width="22" style="67" bestFit="1" customWidth="1"/>
    <col min="4612" max="4612" width="15.625" style="67" customWidth="1"/>
    <col min="4613" max="4613" width="14.625" style="67" bestFit="1" customWidth="1"/>
    <col min="4614" max="4863" width="8.75" style="67"/>
    <col min="4864" max="4864" width="12" style="67" bestFit="1" customWidth="1"/>
    <col min="4865" max="4865" width="46.125" style="67" customWidth="1"/>
    <col min="4866" max="4866" width="59.625" style="67" bestFit="1" customWidth="1"/>
    <col min="4867" max="4867" width="22" style="67" bestFit="1" customWidth="1"/>
    <col min="4868" max="4868" width="15.625" style="67" customWidth="1"/>
    <col min="4869" max="4869" width="14.625" style="67" bestFit="1" customWidth="1"/>
    <col min="4870" max="5119" width="8.75" style="67"/>
    <col min="5120" max="5120" width="12" style="67" bestFit="1" customWidth="1"/>
    <col min="5121" max="5121" width="46.125" style="67" customWidth="1"/>
    <col min="5122" max="5122" width="59.625" style="67" bestFit="1" customWidth="1"/>
    <col min="5123" max="5123" width="22" style="67" bestFit="1" customWidth="1"/>
    <col min="5124" max="5124" width="15.625" style="67" customWidth="1"/>
    <col min="5125" max="5125" width="14.625" style="67" bestFit="1" customWidth="1"/>
    <col min="5126" max="5375" width="8.75" style="67"/>
    <col min="5376" max="5376" width="12" style="67" bestFit="1" customWidth="1"/>
    <col min="5377" max="5377" width="46.125" style="67" customWidth="1"/>
    <col min="5378" max="5378" width="59.625" style="67" bestFit="1" customWidth="1"/>
    <col min="5379" max="5379" width="22" style="67" bestFit="1" customWidth="1"/>
    <col min="5380" max="5380" width="15.625" style="67" customWidth="1"/>
    <col min="5381" max="5381" width="14.625" style="67" bestFit="1" customWidth="1"/>
    <col min="5382" max="5631" width="8.75" style="67"/>
    <col min="5632" max="5632" width="12" style="67" bestFit="1" customWidth="1"/>
    <col min="5633" max="5633" width="46.125" style="67" customWidth="1"/>
    <col min="5634" max="5634" width="59.625" style="67" bestFit="1" customWidth="1"/>
    <col min="5635" max="5635" width="22" style="67" bestFit="1" customWidth="1"/>
    <col min="5636" max="5636" width="15.625" style="67" customWidth="1"/>
    <col min="5637" max="5637" width="14.625" style="67" bestFit="1" customWidth="1"/>
    <col min="5638" max="5887" width="8.75" style="67"/>
    <col min="5888" max="5888" width="12" style="67" bestFit="1" customWidth="1"/>
    <col min="5889" max="5889" width="46.125" style="67" customWidth="1"/>
    <col min="5890" max="5890" width="59.625" style="67" bestFit="1" customWidth="1"/>
    <col min="5891" max="5891" width="22" style="67" bestFit="1" customWidth="1"/>
    <col min="5892" max="5892" width="15.625" style="67" customWidth="1"/>
    <col min="5893" max="5893" width="14.625" style="67" bestFit="1" customWidth="1"/>
    <col min="5894" max="6143" width="8.75" style="67"/>
    <col min="6144" max="6144" width="12" style="67" bestFit="1" customWidth="1"/>
    <col min="6145" max="6145" width="46.125" style="67" customWidth="1"/>
    <col min="6146" max="6146" width="59.625" style="67" bestFit="1" customWidth="1"/>
    <col min="6147" max="6147" width="22" style="67" bestFit="1" customWidth="1"/>
    <col min="6148" max="6148" width="15.625" style="67" customWidth="1"/>
    <col min="6149" max="6149" width="14.625" style="67" bestFit="1" customWidth="1"/>
    <col min="6150" max="6399" width="8.75" style="67"/>
    <col min="6400" max="6400" width="12" style="67" bestFit="1" customWidth="1"/>
    <col min="6401" max="6401" width="46.125" style="67" customWidth="1"/>
    <col min="6402" max="6402" width="59.625" style="67" bestFit="1" customWidth="1"/>
    <col min="6403" max="6403" width="22" style="67" bestFit="1" customWidth="1"/>
    <col min="6404" max="6404" width="15.625" style="67" customWidth="1"/>
    <col min="6405" max="6405" width="14.625" style="67" bestFit="1" customWidth="1"/>
    <col min="6406" max="6655" width="8.75" style="67"/>
    <col min="6656" max="6656" width="12" style="67" bestFit="1" customWidth="1"/>
    <col min="6657" max="6657" width="46.125" style="67" customWidth="1"/>
    <col min="6658" max="6658" width="59.625" style="67" bestFit="1" customWidth="1"/>
    <col min="6659" max="6659" width="22" style="67" bestFit="1" customWidth="1"/>
    <col min="6660" max="6660" width="15.625" style="67" customWidth="1"/>
    <col min="6661" max="6661" width="14.625" style="67" bestFit="1" customWidth="1"/>
    <col min="6662" max="6911" width="8.75" style="67"/>
    <col min="6912" max="6912" width="12" style="67" bestFit="1" customWidth="1"/>
    <col min="6913" max="6913" width="46.125" style="67" customWidth="1"/>
    <col min="6914" max="6914" width="59.625" style="67" bestFit="1" customWidth="1"/>
    <col min="6915" max="6915" width="22" style="67" bestFit="1" customWidth="1"/>
    <col min="6916" max="6916" width="15.625" style="67" customWidth="1"/>
    <col min="6917" max="6917" width="14.625" style="67" bestFit="1" customWidth="1"/>
    <col min="6918" max="7167" width="8.75" style="67"/>
    <col min="7168" max="7168" width="12" style="67" bestFit="1" customWidth="1"/>
    <col min="7169" max="7169" width="46.125" style="67" customWidth="1"/>
    <col min="7170" max="7170" width="59.625" style="67" bestFit="1" customWidth="1"/>
    <col min="7171" max="7171" width="22" style="67" bestFit="1" customWidth="1"/>
    <col min="7172" max="7172" width="15.625" style="67" customWidth="1"/>
    <col min="7173" max="7173" width="14.625" style="67" bestFit="1" customWidth="1"/>
    <col min="7174" max="7423" width="8.75" style="67"/>
    <col min="7424" max="7424" width="12" style="67" bestFit="1" customWidth="1"/>
    <col min="7425" max="7425" width="46.125" style="67" customWidth="1"/>
    <col min="7426" max="7426" width="59.625" style="67" bestFit="1" customWidth="1"/>
    <col min="7427" max="7427" width="22" style="67" bestFit="1" customWidth="1"/>
    <col min="7428" max="7428" width="15.625" style="67" customWidth="1"/>
    <col min="7429" max="7429" width="14.625" style="67" bestFit="1" customWidth="1"/>
    <col min="7430" max="7679" width="8.75" style="67"/>
    <col min="7680" max="7680" width="12" style="67" bestFit="1" customWidth="1"/>
    <col min="7681" max="7681" width="46.125" style="67" customWidth="1"/>
    <col min="7682" max="7682" width="59.625" style="67" bestFit="1" customWidth="1"/>
    <col min="7683" max="7683" width="22" style="67" bestFit="1" customWidth="1"/>
    <col min="7684" max="7684" width="15.625" style="67" customWidth="1"/>
    <col min="7685" max="7685" width="14.625" style="67" bestFit="1" customWidth="1"/>
    <col min="7686" max="7935" width="8.75" style="67"/>
    <col min="7936" max="7936" width="12" style="67" bestFit="1" customWidth="1"/>
    <col min="7937" max="7937" width="46.125" style="67" customWidth="1"/>
    <col min="7938" max="7938" width="59.625" style="67" bestFit="1" customWidth="1"/>
    <col min="7939" max="7939" width="22" style="67" bestFit="1" customWidth="1"/>
    <col min="7940" max="7940" width="15.625" style="67" customWidth="1"/>
    <col min="7941" max="7941" width="14.625" style="67" bestFit="1" customWidth="1"/>
    <col min="7942" max="8191" width="8.75" style="67"/>
    <col min="8192" max="8192" width="12" style="67" bestFit="1" customWidth="1"/>
    <col min="8193" max="8193" width="46.125" style="67" customWidth="1"/>
    <col min="8194" max="8194" width="59.625" style="67" bestFit="1" customWidth="1"/>
    <col min="8195" max="8195" width="22" style="67" bestFit="1" customWidth="1"/>
    <col min="8196" max="8196" width="15.625" style="67" customWidth="1"/>
    <col min="8197" max="8197" width="14.625" style="67" bestFit="1" customWidth="1"/>
    <col min="8198" max="8447" width="8.75" style="67"/>
    <col min="8448" max="8448" width="12" style="67" bestFit="1" customWidth="1"/>
    <col min="8449" max="8449" width="46.125" style="67" customWidth="1"/>
    <col min="8450" max="8450" width="59.625" style="67" bestFit="1" customWidth="1"/>
    <col min="8451" max="8451" width="22" style="67" bestFit="1" customWidth="1"/>
    <col min="8452" max="8452" width="15.625" style="67" customWidth="1"/>
    <col min="8453" max="8453" width="14.625" style="67" bestFit="1" customWidth="1"/>
    <col min="8454" max="8703" width="8.75" style="67"/>
    <col min="8704" max="8704" width="12" style="67" bestFit="1" customWidth="1"/>
    <col min="8705" max="8705" width="46.125" style="67" customWidth="1"/>
    <col min="8706" max="8706" width="59.625" style="67" bestFit="1" customWidth="1"/>
    <col min="8707" max="8707" width="22" style="67" bestFit="1" customWidth="1"/>
    <col min="8708" max="8708" width="15.625" style="67" customWidth="1"/>
    <col min="8709" max="8709" width="14.625" style="67" bestFit="1" customWidth="1"/>
    <col min="8710" max="8959" width="8.75" style="67"/>
    <col min="8960" max="8960" width="12" style="67" bestFit="1" customWidth="1"/>
    <col min="8961" max="8961" width="46.125" style="67" customWidth="1"/>
    <col min="8962" max="8962" width="59.625" style="67" bestFit="1" customWidth="1"/>
    <col min="8963" max="8963" width="22" style="67" bestFit="1" customWidth="1"/>
    <col min="8964" max="8964" width="15.625" style="67" customWidth="1"/>
    <col min="8965" max="8965" width="14.625" style="67" bestFit="1" customWidth="1"/>
    <col min="8966" max="9215" width="8.75" style="67"/>
    <col min="9216" max="9216" width="12" style="67" bestFit="1" customWidth="1"/>
    <col min="9217" max="9217" width="46.125" style="67" customWidth="1"/>
    <col min="9218" max="9218" width="59.625" style="67" bestFit="1" customWidth="1"/>
    <col min="9219" max="9219" width="22" style="67" bestFit="1" customWidth="1"/>
    <col min="9220" max="9220" width="15.625" style="67" customWidth="1"/>
    <col min="9221" max="9221" width="14.625" style="67" bestFit="1" customWidth="1"/>
    <col min="9222" max="9471" width="8.75" style="67"/>
    <col min="9472" max="9472" width="12" style="67" bestFit="1" customWidth="1"/>
    <col min="9473" max="9473" width="46.125" style="67" customWidth="1"/>
    <col min="9474" max="9474" width="59.625" style="67" bestFit="1" customWidth="1"/>
    <col min="9475" max="9475" width="22" style="67" bestFit="1" customWidth="1"/>
    <col min="9476" max="9476" width="15.625" style="67" customWidth="1"/>
    <col min="9477" max="9477" width="14.625" style="67" bestFit="1" customWidth="1"/>
    <col min="9478" max="9727" width="8.75" style="67"/>
    <col min="9728" max="9728" width="12" style="67" bestFit="1" customWidth="1"/>
    <col min="9729" max="9729" width="46.125" style="67" customWidth="1"/>
    <col min="9730" max="9730" width="59.625" style="67" bestFit="1" customWidth="1"/>
    <col min="9731" max="9731" width="22" style="67" bestFit="1" customWidth="1"/>
    <col min="9732" max="9732" width="15.625" style="67" customWidth="1"/>
    <col min="9733" max="9733" width="14.625" style="67" bestFit="1" customWidth="1"/>
    <col min="9734" max="9983" width="8.75" style="67"/>
    <col min="9984" max="9984" width="12" style="67" bestFit="1" customWidth="1"/>
    <col min="9985" max="9985" width="46.125" style="67" customWidth="1"/>
    <col min="9986" max="9986" width="59.625" style="67" bestFit="1" customWidth="1"/>
    <col min="9987" max="9987" width="22" style="67" bestFit="1" customWidth="1"/>
    <col min="9988" max="9988" width="15.625" style="67" customWidth="1"/>
    <col min="9989" max="9989" width="14.625" style="67" bestFit="1" customWidth="1"/>
    <col min="9990" max="10239" width="8.75" style="67"/>
    <col min="10240" max="10240" width="12" style="67" bestFit="1" customWidth="1"/>
    <col min="10241" max="10241" width="46.125" style="67" customWidth="1"/>
    <col min="10242" max="10242" width="59.625" style="67" bestFit="1" customWidth="1"/>
    <col min="10243" max="10243" width="22" style="67" bestFit="1" customWidth="1"/>
    <col min="10244" max="10244" width="15.625" style="67" customWidth="1"/>
    <col min="10245" max="10245" width="14.625" style="67" bestFit="1" customWidth="1"/>
    <col min="10246" max="10495" width="8.75" style="67"/>
    <col min="10496" max="10496" width="12" style="67" bestFit="1" customWidth="1"/>
    <col min="10497" max="10497" width="46.125" style="67" customWidth="1"/>
    <col min="10498" max="10498" width="59.625" style="67" bestFit="1" customWidth="1"/>
    <col min="10499" max="10499" width="22" style="67" bestFit="1" customWidth="1"/>
    <col min="10500" max="10500" width="15.625" style="67" customWidth="1"/>
    <col min="10501" max="10501" width="14.625" style="67" bestFit="1" customWidth="1"/>
    <col min="10502" max="10751" width="8.75" style="67"/>
    <col min="10752" max="10752" width="12" style="67" bestFit="1" customWidth="1"/>
    <col min="10753" max="10753" width="46.125" style="67" customWidth="1"/>
    <col min="10754" max="10754" width="59.625" style="67" bestFit="1" customWidth="1"/>
    <col min="10755" max="10755" width="22" style="67" bestFit="1" customWidth="1"/>
    <col min="10756" max="10756" width="15.625" style="67" customWidth="1"/>
    <col min="10757" max="10757" width="14.625" style="67" bestFit="1" customWidth="1"/>
    <col min="10758" max="11007" width="8.75" style="67"/>
    <col min="11008" max="11008" width="12" style="67" bestFit="1" customWidth="1"/>
    <col min="11009" max="11009" width="46.125" style="67" customWidth="1"/>
    <col min="11010" max="11010" width="59.625" style="67" bestFit="1" customWidth="1"/>
    <col min="11011" max="11011" width="22" style="67" bestFit="1" customWidth="1"/>
    <col min="11012" max="11012" width="15.625" style="67" customWidth="1"/>
    <col min="11013" max="11013" width="14.625" style="67" bestFit="1" customWidth="1"/>
    <col min="11014" max="11263" width="8.75" style="67"/>
    <col min="11264" max="11264" width="12" style="67" bestFit="1" customWidth="1"/>
    <col min="11265" max="11265" width="46.125" style="67" customWidth="1"/>
    <col min="11266" max="11266" width="59.625" style="67" bestFit="1" customWidth="1"/>
    <col min="11267" max="11267" width="22" style="67" bestFit="1" customWidth="1"/>
    <col min="11268" max="11268" width="15.625" style="67" customWidth="1"/>
    <col min="11269" max="11269" width="14.625" style="67" bestFit="1" customWidth="1"/>
    <col min="11270" max="11519" width="8.75" style="67"/>
    <col min="11520" max="11520" width="12" style="67" bestFit="1" customWidth="1"/>
    <col min="11521" max="11521" width="46.125" style="67" customWidth="1"/>
    <col min="11522" max="11522" width="59.625" style="67" bestFit="1" customWidth="1"/>
    <col min="11523" max="11523" width="22" style="67" bestFit="1" customWidth="1"/>
    <col min="11524" max="11524" width="15.625" style="67" customWidth="1"/>
    <col min="11525" max="11525" width="14.625" style="67" bestFit="1" customWidth="1"/>
    <col min="11526" max="11775" width="8.75" style="67"/>
    <col min="11776" max="11776" width="12" style="67" bestFit="1" customWidth="1"/>
    <col min="11777" max="11777" width="46.125" style="67" customWidth="1"/>
    <col min="11778" max="11778" width="59.625" style="67" bestFit="1" customWidth="1"/>
    <col min="11779" max="11779" width="22" style="67" bestFit="1" customWidth="1"/>
    <col min="11780" max="11780" width="15.625" style="67" customWidth="1"/>
    <col min="11781" max="11781" width="14.625" style="67" bestFit="1" customWidth="1"/>
    <col min="11782" max="12031" width="8.75" style="67"/>
    <col min="12032" max="12032" width="12" style="67" bestFit="1" customWidth="1"/>
    <col min="12033" max="12033" width="46.125" style="67" customWidth="1"/>
    <col min="12034" max="12034" width="59.625" style="67" bestFit="1" customWidth="1"/>
    <col min="12035" max="12035" width="22" style="67" bestFit="1" customWidth="1"/>
    <col min="12036" max="12036" width="15.625" style="67" customWidth="1"/>
    <col min="12037" max="12037" width="14.625" style="67" bestFit="1" customWidth="1"/>
    <col min="12038" max="12287" width="8.75" style="67"/>
    <col min="12288" max="12288" width="12" style="67" bestFit="1" customWidth="1"/>
    <col min="12289" max="12289" width="46.125" style="67" customWidth="1"/>
    <col min="12290" max="12290" width="59.625" style="67" bestFit="1" customWidth="1"/>
    <col min="12291" max="12291" width="22" style="67" bestFit="1" customWidth="1"/>
    <col min="12292" max="12292" width="15.625" style="67" customWidth="1"/>
    <col min="12293" max="12293" width="14.625" style="67" bestFit="1" customWidth="1"/>
    <col min="12294" max="12543" width="8.75" style="67"/>
    <col min="12544" max="12544" width="12" style="67" bestFit="1" customWidth="1"/>
    <col min="12545" max="12545" width="46.125" style="67" customWidth="1"/>
    <col min="12546" max="12546" width="59.625" style="67" bestFit="1" customWidth="1"/>
    <col min="12547" max="12547" width="22" style="67" bestFit="1" customWidth="1"/>
    <col min="12548" max="12548" width="15.625" style="67" customWidth="1"/>
    <col min="12549" max="12549" width="14.625" style="67" bestFit="1" customWidth="1"/>
    <col min="12550" max="12799" width="8.75" style="67"/>
    <col min="12800" max="12800" width="12" style="67" bestFit="1" customWidth="1"/>
    <col min="12801" max="12801" width="46.125" style="67" customWidth="1"/>
    <col min="12802" max="12802" width="59.625" style="67" bestFit="1" customWidth="1"/>
    <col min="12803" max="12803" width="22" style="67" bestFit="1" customWidth="1"/>
    <col min="12804" max="12804" width="15.625" style="67" customWidth="1"/>
    <col min="12805" max="12805" width="14.625" style="67" bestFit="1" customWidth="1"/>
    <col min="12806" max="13055" width="8.75" style="67"/>
    <col min="13056" max="13056" width="12" style="67" bestFit="1" customWidth="1"/>
    <col min="13057" max="13057" width="46.125" style="67" customWidth="1"/>
    <col min="13058" max="13058" width="59.625" style="67" bestFit="1" customWidth="1"/>
    <col min="13059" max="13059" width="22" style="67" bestFit="1" customWidth="1"/>
    <col min="13060" max="13060" width="15.625" style="67" customWidth="1"/>
    <col min="13061" max="13061" width="14.625" style="67" bestFit="1" customWidth="1"/>
    <col min="13062" max="13311" width="8.75" style="67"/>
    <col min="13312" max="13312" width="12" style="67" bestFit="1" customWidth="1"/>
    <col min="13313" max="13313" width="46.125" style="67" customWidth="1"/>
    <col min="13314" max="13314" width="59.625" style="67" bestFit="1" customWidth="1"/>
    <col min="13315" max="13315" width="22" style="67" bestFit="1" customWidth="1"/>
    <col min="13316" max="13316" width="15.625" style="67" customWidth="1"/>
    <col min="13317" max="13317" width="14.625" style="67" bestFit="1" customWidth="1"/>
    <col min="13318" max="13567" width="8.75" style="67"/>
    <col min="13568" max="13568" width="12" style="67" bestFit="1" customWidth="1"/>
    <col min="13569" max="13569" width="46.125" style="67" customWidth="1"/>
    <col min="13570" max="13570" width="59.625" style="67" bestFit="1" customWidth="1"/>
    <col min="13571" max="13571" width="22" style="67" bestFit="1" customWidth="1"/>
    <col min="13572" max="13572" width="15.625" style="67" customWidth="1"/>
    <col min="13573" max="13573" width="14.625" style="67" bestFit="1" customWidth="1"/>
    <col min="13574" max="13823" width="8.75" style="67"/>
    <col min="13824" max="13824" width="12" style="67" bestFit="1" customWidth="1"/>
    <col min="13825" max="13825" width="46.125" style="67" customWidth="1"/>
    <col min="13826" max="13826" width="59.625" style="67" bestFit="1" customWidth="1"/>
    <col min="13827" max="13827" width="22" style="67" bestFit="1" customWidth="1"/>
    <col min="13828" max="13828" width="15.625" style="67" customWidth="1"/>
    <col min="13829" max="13829" width="14.625" style="67" bestFit="1" customWidth="1"/>
    <col min="13830" max="14079" width="8.75" style="67"/>
    <col min="14080" max="14080" width="12" style="67" bestFit="1" customWidth="1"/>
    <col min="14081" max="14081" width="46.125" style="67" customWidth="1"/>
    <col min="14082" max="14082" width="59.625" style="67" bestFit="1" customWidth="1"/>
    <col min="14083" max="14083" width="22" style="67" bestFit="1" customWidth="1"/>
    <col min="14084" max="14084" width="15.625" style="67" customWidth="1"/>
    <col min="14085" max="14085" width="14.625" style="67" bestFit="1" customWidth="1"/>
    <col min="14086" max="14335" width="8.75" style="67"/>
    <col min="14336" max="14336" width="12" style="67" bestFit="1" customWidth="1"/>
    <col min="14337" max="14337" width="46.125" style="67" customWidth="1"/>
    <col min="14338" max="14338" width="59.625" style="67" bestFit="1" customWidth="1"/>
    <col min="14339" max="14339" width="22" style="67" bestFit="1" customWidth="1"/>
    <col min="14340" max="14340" width="15.625" style="67" customWidth="1"/>
    <col min="14341" max="14341" width="14.625" style="67" bestFit="1" customWidth="1"/>
    <col min="14342" max="14591" width="8.75" style="67"/>
    <col min="14592" max="14592" width="12" style="67" bestFit="1" customWidth="1"/>
    <col min="14593" max="14593" width="46.125" style="67" customWidth="1"/>
    <col min="14594" max="14594" width="59.625" style="67" bestFit="1" customWidth="1"/>
    <col min="14595" max="14595" width="22" style="67" bestFit="1" customWidth="1"/>
    <col min="14596" max="14596" width="15.625" style="67" customWidth="1"/>
    <col min="14597" max="14597" width="14.625" style="67" bestFit="1" customWidth="1"/>
    <col min="14598" max="14847" width="8.75" style="67"/>
    <col min="14848" max="14848" width="12" style="67" bestFit="1" customWidth="1"/>
    <col min="14849" max="14849" width="46.125" style="67" customWidth="1"/>
    <col min="14850" max="14850" width="59.625" style="67" bestFit="1" customWidth="1"/>
    <col min="14851" max="14851" width="22" style="67" bestFit="1" customWidth="1"/>
    <col min="14852" max="14852" width="15.625" style="67" customWidth="1"/>
    <col min="14853" max="14853" width="14.625" style="67" bestFit="1" customWidth="1"/>
    <col min="14854" max="15103" width="8.75" style="67"/>
    <col min="15104" max="15104" width="12" style="67" bestFit="1" customWidth="1"/>
    <col min="15105" max="15105" width="46.125" style="67" customWidth="1"/>
    <col min="15106" max="15106" width="59.625" style="67" bestFit="1" customWidth="1"/>
    <col min="15107" max="15107" width="22" style="67" bestFit="1" customWidth="1"/>
    <col min="15108" max="15108" width="15.625" style="67" customWidth="1"/>
    <col min="15109" max="15109" width="14.625" style="67" bestFit="1" customWidth="1"/>
    <col min="15110" max="15359" width="8.75" style="67"/>
    <col min="15360" max="15360" width="12" style="67" bestFit="1" customWidth="1"/>
    <col min="15361" max="15361" width="46.125" style="67" customWidth="1"/>
    <col min="15362" max="15362" width="59.625" style="67" bestFit="1" customWidth="1"/>
    <col min="15363" max="15363" width="22" style="67" bestFit="1" customWidth="1"/>
    <col min="15364" max="15364" width="15.625" style="67" customWidth="1"/>
    <col min="15365" max="15365" width="14.625" style="67" bestFit="1" customWidth="1"/>
    <col min="15366" max="15615" width="8.75" style="67"/>
    <col min="15616" max="15616" width="12" style="67" bestFit="1" customWidth="1"/>
    <col min="15617" max="15617" width="46.125" style="67" customWidth="1"/>
    <col min="15618" max="15618" width="59.625" style="67" bestFit="1" customWidth="1"/>
    <col min="15619" max="15619" width="22" style="67" bestFit="1" customWidth="1"/>
    <col min="15620" max="15620" width="15.625" style="67" customWidth="1"/>
    <col min="15621" max="15621" width="14.625" style="67" bestFit="1" customWidth="1"/>
    <col min="15622" max="15871" width="8.75" style="67"/>
    <col min="15872" max="15872" width="12" style="67" bestFit="1" customWidth="1"/>
    <col min="15873" max="15873" width="46.125" style="67" customWidth="1"/>
    <col min="15874" max="15874" width="59.625" style="67" bestFit="1" customWidth="1"/>
    <col min="15875" max="15875" width="22" style="67" bestFit="1" customWidth="1"/>
    <col min="15876" max="15876" width="15.625" style="67" customWidth="1"/>
    <col min="15877" max="15877" width="14.625" style="67" bestFit="1" customWidth="1"/>
    <col min="15878" max="16127" width="8.75" style="67"/>
    <col min="16128" max="16128" width="12" style="67" bestFit="1" customWidth="1"/>
    <col min="16129" max="16129" width="46.125" style="67" customWidth="1"/>
    <col min="16130" max="16130" width="59.625" style="67" bestFit="1" customWidth="1"/>
    <col min="16131" max="16131" width="22" style="67" bestFit="1" customWidth="1"/>
    <col min="16132" max="16132" width="15.625" style="67" customWidth="1"/>
    <col min="16133" max="16133" width="14.625" style="67" bestFit="1" customWidth="1"/>
    <col min="16134" max="16384" width="8.75" style="67"/>
  </cols>
  <sheetData>
    <row r="1" spans="1:13" ht="19.149999999999999" customHeight="1">
      <c r="A1" s="287" t="s">
        <v>1804</v>
      </c>
      <c r="C1" s="311" t="s">
        <v>2048</v>
      </c>
      <c r="E1" s="311" t="s">
        <v>2048</v>
      </c>
      <c r="F1" s="311" t="s">
        <v>2048</v>
      </c>
      <c r="G1" s="311" t="s">
        <v>2048</v>
      </c>
      <c r="L1" s="311" t="s">
        <v>2048</v>
      </c>
      <c r="M1" s="311" t="s">
        <v>2048</v>
      </c>
    </row>
    <row r="2" spans="1:13" ht="21.6" customHeight="1">
      <c r="A2" s="171" t="s">
        <v>234</v>
      </c>
      <c r="B2" s="176" t="s">
        <v>441</v>
      </c>
      <c r="C2" s="176" t="s">
        <v>100</v>
      </c>
      <c r="D2" s="176" t="s">
        <v>101</v>
      </c>
      <c r="E2" s="172" t="s">
        <v>228</v>
      </c>
      <c r="F2" s="172" t="s">
        <v>227</v>
      </c>
      <c r="G2" s="172" t="s">
        <v>442</v>
      </c>
      <c r="H2" s="177" t="s">
        <v>443</v>
      </c>
      <c r="I2" s="177" t="s">
        <v>444</v>
      </c>
      <c r="J2" s="172" t="s">
        <v>82</v>
      </c>
      <c r="K2" s="175" t="s">
        <v>5</v>
      </c>
      <c r="L2" s="99" t="s">
        <v>99</v>
      </c>
      <c r="M2" s="100" t="s">
        <v>445</v>
      </c>
    </row>
    <row r="3" spans="1:13" s="79" customFormat="1" ht="21.6" customHeight="1">
      <c r="A3" s="109" t="s">
        <v>878</v>
      </c>
      <c r="B3" s="83" t="s">
        <v>112</v>
      </c>
      <c r="C3" s="83" t="s">
        <v>111</v>
      </c>
      <c r="D3" s="83" t="s">
        <v>121</v>
      </c>
      <c r="E3" s="68" t="s">
        <v>446</v>
      </c>
      <c r="F3" s="68" t="s">
        <v>639</v>
      </c>
      <c r="G3" s="68" t="s">
        <v>447</v>
      </c>
      <c r="H3" s="80">
        <v>43379</v>
      </c>
      <c r="I3" s="80"/>
      <c r="J3" s="68">
        <v>3</v>
      </c>
      <c r="K3" s="85">
        <v>6</v>
      </c>
      <c r="L3" s="99" t="s">
        <v>173</v>
      </c>
      <c r="M3" s="8"/>
    </row>
    <row r="4" spans="1:13" s="79" customFormat="1" ht="21.6" customHeight="1">
      <c r="A4" s="109" t="s">
        <v>879</v>
      </c>
      <c r="B4" s="83" t="s">
        <v>112</v>
      </c>
      <c r="C4" s="83" t="s">
        <v>111</v>
      </c>
      <c r="D4" s="83" t="s">
        <v>134</v>
      </c>
      <c r="E4" s="68" t="s">
        <v>446</v>
      </c>
      <c r="F4" s="68" t="s">
        <v>639</v>
      </c>
      <c r="G4" s="68" t="s">
        <v>447</v>
      </c>
      <c r="H4" s="80">
        <v>43645</v>
      </c>
      <c r="I4" s="80"/>
      <c r="J4" s="68">
        <v>3</v>
      </c>
      <c r="K4" s="85">
        <v>6</v>
      </c>
      <c r="L4" s="99" t="s">
        <v>190</v>
      </c>
      <c r="M4" s="8"/>
    </row>
    <row r="5" spans="1:13" s="84" customFormat="1" ht="21.6" customHeight="1">
      <c r="A5" s="109" t="s">
        <v>880</v>
      </c>
      <c r="B5" s="83" t="s">
        <v>112</v>
      </c>
      <c r="C5" s="83" t="s">
        <v>111</v>
      </c>
      <c r="D5" s="83" t="s">
        <v>640</v>
      </c>
      <c r="E5" s="68" t="s">
        <v>446</v>
      </c>
      <c r="F5" s="68" t="s">
        <v>639</v>
      </c>
      <c r="G5" s="68" t="s">
        <v>447</v>
      </c>
      <c r="H5" s="80">
        <v>43785</v>
      </c>
      <c r="I5" s="80"/>
      <c r="J5" s="68">
        <v>3</v>
      </c>
      <c r="K5" s="85">
        <v>6</v>
      </c>
      <c r="L5" s="102" t="s">
        <v>641</v>
      </c>
      <c r="M5" s="83"/>
    </row>
    <row r="6" spans="1:13" s="84" customFormat="1" ht="21.6" customHeight="1">
      <c r="A6" s="109" t="s">
        <v>881</v>
      </c>
      <c r="B6" s="83" t="s">
        <v>112</v>
      </c>
      <c r="C6" s="83" t="s">
        <v>111</v>
      </c>
      <c r="D6" s="83" t="s">
        <v>642</v>
      </c>
      <c r="E6" s="68" t="s">
        <v>446</v>
      </c>
      <c r="F6" s="68" t="s">
        <v>796</v>
      </c>
      <c r="G6" s="68" t="s">
        <v>643</v>
      </c>
      <c r="H6" s="68" t="s">
        <v>2950</v>
      </c>
      <c r="I6" s="80" t="s">
        <v>2949</v>
      </c>
      <c r="J6" s="68">
        <v>3</v>
      </c>
      <c r="K6" s="85">
        <v>6</v>
      </c>
      <c r="L6" s="102" t="s">
        <v>644</v>
      </c>
      <c r="M6" s="83"/>
    </row>
    <row r="7" spans="1:13" s="84" customFormat="1" ht="21.6" customHeight="1">
      <c r="A7" s="109" t="s">
        <v>882</v>
      </c>
      <c r="B7" s="83" t="s">
        <v>112</v>
      </c>
      <c r="C7" s="83" t="s">
        <v>111</v>
      </c>
      <c r="D7" s="83" t="s">
        <v>645</v>
      </c>
      <c r="E7" s="68" t="s">
        <v>446</v>
      </c>
      <c r="F7" s="68" t="s">
        <v>646</v>
      </c>
      <c r="G7" s="68" t="s">
        <v>447</v>
      </c>
      <c r="H7" s="80">
        <v>44387</v>
      </c>
      <c r="I7" s="80"/>
      <c r="J7" s="68">
        <v>3</v>
      </c>
      <c r="K7" s="85">
        <v>6</v>
      </c>
      <c r="L7" s="102" t="s">
        <v>647</v>
      </c>
      <c r="M7" s="83"/>
    </row>
    <row r="8" spans="1:13" s="84" customFormat="1" ht="21.6" customHeight="1">
      <c r="A8" s="109" t="s">
        <v>2049</v>
      </c>
      <c r="B8" s="83" t="s">
        <v>112</v>
      </c>
      <c r="C8" s="83" t="s">
        <v>111</v>
      </c>
      <c r="D8" s="83" t="s">
        <v>2050</v>
      </c>
      <c r="E8" s="68" t="s">
        <v>250</v>
      </c>
      <c r="F8" s="68" t="s">
        <v>646</v>
      </c>
      <c r="G8" s="68" t="s">
        <v>465</v>
      </c>
      <c r="H8" s="80">
        <v>44499</v>
      </c>
      <c r="I8" s="80"/>
      <c r="J8" s="68">
        <v>3</v>
      </c>
      <c r="K8" s="85">
        <v>6</v>
      </c>
      <c r="L8" s="102"/>
      <c r="M8" s="83"/>
    </row>
    <row r="9" spans="1:13" s="84" customFormat="1" ht="21.6" customHeight="1">
      <c r="A9" s="109" t="s">
        <v>3436</v>
      </c>
      <c r="B9" s="83" t="s">
        <v>112</v>
      </c>
      <c r="C9" s="83" t="s">
        <v>111</v>
      </c>
      <c r="D9" s="83" t="s">
        <v>3009</v>
      </c>
      <c r="E9" s="68" t="s">
        <v>250</v>
      </c>
      <c r="F9" s="68" t="s">
        <v>646</v>
      </c>
      <c r="G9" s="68" t="s">
        <v>465</v>
      </c>
      <c r="H9" s="80">
        <v>45080</v>
      </c>
      <c r="I9" s="80"/>
      <c r="J9" s="68">
        <v>3</v>
      </c>
      <c r="K9" s="85">
        <v>6</v>
      </c>
      <c r="L9" s="101"/>
      <c r="M9" s="71"/>
    </row>
    <row r="10" spans="1:13" s="79" customFormat="1" ht="21.6" customHeight="1">
      <c r="A10" s="109" t="s">
        <v>883</v>
      </c>
      <c r="B10" s="83" t="s">
        <v>113</v>
      </c>
      <c r="C10" s="83" t="s">
        <v>106</v>
      </c>
      <c r="D10" s="83" t="s">
        <v>129</v>
      </c>
      <c r="E10" s="68" t="s">
        <v>446</v>
      </c>
      <c r="F10" s="68" t="s">
        <v>229</v>
      </c>
      <c r="G10" s="68" t="s">
        <v>447</v>
      </c>
      <c r="H10" s="80" t="s">
        <v>648</v>
      </c>
      <c r="I10" s="80"/>
      <c r="J10" s="68">
        <v>10</v>
      </c>
      <c r="K10" s="85">
        <v>20</v>
      </c>
      <c r="L10" s="99" t="s">
        <v>183</v>
      </c>
      <c r="M10" s="8"/>
    </row>
    <row r="11" spans="1:13" s="79" customFormat="1" ht="21.6" customHeight="1">
      <c r="A11" s="109" t="s">
        <v>884</v>
      </c>
      <c r="B11" s="83" t="s">
        <v>113</v>
      </c>
      <c r="C11" s="83" t="s">
        <v>106</v>
      </c>
      <c r="D11" s="83" t="s">
        <v>131</v>
      </c>
      <c r="E11" s="68" t="s">
        <v>466</v>
      </c>
      <c r="F11" s="68" t="s">
        <v>229</v>
      </c>
      <c r="G11" s="68" t="s">
        <v>447</v>
      </c>
      <c r="H11" s="80" t="s">
        <v>649</v>
      </c>
      <c r="I11" s="80"/>
      <c r="J11" s="68">
        <v>10</v>
      </c>
      <c r="K11" s="85">
        <v>20</v>
      </c>
      <c r="L11" s="99" t="s">
        <v>185</v>
      </c>
      <c r="M11" s="8"/>
    </row>
    <row r="12" spans="1:13" s="84" customFormat="1" ht="21.6" customHeight="1">
      <c r="A12" s="109" t="s">
        <v>885</v>
      </c>
      <c r="B12" s="83" t="s">
        <v>113</v>
      </c>
      <c r="C12" s="83" t="s">
        <v>106</v>
      </c>
      <c r="D12" s="83" t="s">
        <v>650</v>
      </c>
      <c r="E12" s="68" t="s">
        <v>446</v>
      </c>
      <c r="F12" s="68" t="s">
        <v>229</v>
      </c>
      <c r="G12" s="68" t="s">
        <v>447</v>
      </c>
      <c r="H12" s="80" t="s">
        <v>651</v>
      </c>
      <c r="I12" s="80"/>
      <c r="J12" s="68">
        <v>10</v>
      </c>
      <c r="K12" s="85">
        <v>20</v>
      </c>
      <c r="L12" s="102" t="s">
        <v>192</v>
      </c>
      <c r="M12" s="83"/>
    </row>
    <row r="13" spans="1:13" s="84" customFormat="1" ht="21.6" customHeight="1">
      <c r="A13" s="109" t="s">
        <v>886</v>
      </c>
      <c r="B13" s="83" t="s">
        <v>113</v>
      </c>
      <c r="C13" s="83" t="s">
        <v>106</v>
      </c>
      <c r="D13" s="83" t="s">
        <v>652</v>
      </c>
      <c r="E13" s="68" t="s">
        <v>467</v>
      </c>
      <c r="F13" s="68" t="s">
        <v>229</v>
      </c>
      <c r="G13" s="68" t="s">
        <v>447</v>
      </c>
      <c r="H13" s="80" t="s">
        <v>653</v>
      </c>
      <c r="I13" s="80"/>
      <c r="J13" s="68">
        <v>10</v>
      </c>
      <c r="K13" s="85">
        <v>20</v>
      </c>
      <c r="L13" s="102" t="s">
        <v>192</v>
      </c>
      <c r="M13" s="83"/>
    </row>
    <row r="14" spans="1:13" s="84" customFormat="1" ht="21.6" customHeight="1">
      <c r="A14" s="109" t="s">
        <v>887</v>
      </c>
      <c r="B14" s="83" t="s">
        <v>113</v>
      </c>
      <c r="C14" s="83" t="s">
        <v>106</v>
      </c>
      <c r="D14" s="83" t="s">
        <v>654</v>
      </c>
      <c r="E14" s="68" t="s">
        <v>446</v>
      </c>
      <c r="F14" s="68" t="s">
        <v>229</v>
      </c>
      <c r="G14" s="68" t="s">
        <v>447</v>
      </c>
      <c r="H14" s="80" t="s">
        <v>655</v>
      </c>
      <c r="I14" s="87"/>
      <c r="J14" s="68">
        <v>10</v>
      </c>
      <c r="K14" s="85">
        <v>20</v>
      </c>
      <c r="L14" s="102" t="s">
        <v>656</v>
      </c>
      <c r="M14" s="83"/>
    </row>
    <row r="15" spans="1:13" s="84" customFormat="1" ht="21.6" hidden="1" customHeight="1">
      <c r="A15" s="73"/>
      <c r="B15" s="74" t="s">
        <v>657</v>
      </c>
      <c r="C15" s="74" t="s">
        <v>658</v>
      </c>
      <c r="D15" s="74" t="s">
        <v>659</v>
      </c>
      <c r="E15" s="75" t="s">
        <v>466</v>
      </c>
      <c r="F15" s="75" t="s">
        <v>229</v>
      </c>
      <c r="G15" s="75" t="s">
        <v>470</v>
      </c>
      <c r="H15" s="77" t="s">
        <v>660</v>
      </c>
      <c r="I15" s="77"/>
      <c r="J15" s="75" t="s">
        <v>470</v>
      </c>
      <c r="K15" s="117" t="s">
        <v>470</v>
      </c>
      <c r="L15" s="126" t="s">
        <v>470</v>
      </c>
      <c r="M15" s="83"/>
    </row>
    <row r="16" spans="1:13" s="84" customFormat="1" ht="21.6" customHeight="1">
      <c r="A16" s="109" t="s">
        <v>888</v>
      </c>
      <c r="B16" s="83" t="s">
        <v>657</v>
      </c>
      <c r="C16" s="83" t="s">
        <v>658</v>
      </c>
      <c r="D16" s="83" t="s">
        <v>1793</v>
      </c>
      <c r="E16" s="68" t="s">
        <v>796</v>
      </c>
      <c r="F16" s="68" t="s">
        <v>796</v>
      </c>
      <c r="G16" s="68" t="s">
        <v>643</v>
      </c>
      <c r="H16" s="80" t="s">
        <v>2959</v>
      </c>
      <c r="I16" s="80" t="s">
        <v>661</v>
      </c>
      <c r="J16" s="68">
        <v>10</v>
      </c>
      <c r="K16" s="85">
        <v>20</v>
      </c>
      <c r="L16" s="102" t="s">
        <v>662</v>
      </c>
      <c r="M16" s="83" t="s">
        <v>889</v>
      </c>
    </row>
    <row r="17" spans="1:13" s="84" customFormat="1" ht="21.6" customHeight="1">
      <c r="A17" s="109" t="s">
        <v>2051</v>
      </c>
      <c r="B17" s="83" t="s">
        <v>657</v>
      </c>
      <c r="C17" s="83" t="s">
        <v>658</v>
      </c>
      <c r="D17" s="83" t="s">
        <v>2052</v>
      </c>
      <c r="E17" s="68" t="s">
        <v>796</v>
      </c>
      <c r="F17" s="68" t="s">
        <v>796</v>
      </c>
      <c r="G17" s="68" t="s">
        <v>643</v>
      </c>
      <c r="H17" s="80" t="s">
        <v>2960</v>
      </c>
      <c r="I17" s="80" t="s">
        <v>2053</v>
      </c>
      <c r="J17" s="68">
        <v>10</v>
      </c>
      <c r="K17" s="85">
        <v>20</v>
      </c>
      <c r="L17" s="102"/>
      <c r="M17" s="83"/>
    </row>
    <row r="18" spans="1:13" s="84" customFormat="1" ht="21.6" customHeight="1">
      <c r="A18" s="109" t="s">
        <v>3437</v>
      </c>
      <c r="B18" s="83" t="s">
        <v>657</v>
      </c>
      <c r="C18" s="83" t="s">
        <v>658</v>
      </c>
      <c r="D18" s="83" t="s">
        <v>3010</v>
      </c>
      <c r="E18" s="68" t="s">
        <v>3347</v>
      </c>
      <c r="F18" s="68" t="s">
        <v>3347</v>
      </c>
      <c r="G18" s="68" t="s">
        <v>643</v>
      </c>
      <c r="H18" s="80" t="s">
        <v>3346</v>
      </c>
      <c r="I18" s="80" t="s">
        <v>3345</v>
      </c>
      <c r="J18" s="68">
        <v>10</v>
      </c>
      <c r="K18" s="85">
        <v>20</v>
      </c>
      <c r="L18" s="102"/>
      <c r="M18" s="83"/>
    </row>
    <row r="19" spans="1:13" s="359" customFormat="1" ht="21.6" hidden="1" customHeight="1">
      <c r="A19" s="356"/>
      <c r="B19" s="358" t="s">
        <v>657</v>
      </c>
      <c r="C19" s="358" t="s">
        <v>658</v>
      </c>
      <c r="D19" s="358" t="s">
        <v>3348</v>
      </c>
      <c r="E19" s="365"/>
      <c r="F19" s="365"/>
      <c r="G19" s="365"/>
      <c r="H19" s="367" t="s">
        <v>3508</v>
      </c>
      <c r="I19" s="367"/>
      <c r="J19" s="365"/>
      <c r="K19" s="368"/>
      <c r="L19" s="357"/>
      <c r="M19" s="358"/>
    </row>
    <row r="20" spans="1:13" s="84" customFormat="1" ht="21.6" customHeight="1">
      <c r="A20" s="109" t="s">
        <v>890</v>
      </c>
      <c r="B20" s="83" t="s">
        <v>104</v>
      </c>
      <c r="C20" s="83" t="s">
        <v>195</v>
      </c>
      <c r="D20" s="83" t="s">
        <v>663</v>
      </c>
      <c r="E20" s="68" t="s">
        <v>467</v>
      </c>
      <c r="F20" s="68" t="s">
        <v>639</v>
      </c>
      <c r="G20" s="68" t="s">
        <v>447</v>
      </c>
      <c r="H20" s="80">
        <v>43764</v>
      </c>
      <c r="I20" s="80"/>
      <c r="J20" s="68">
        <v>3</v>
      </c>
      <c r="K20" s="85">
        <v>12</v>
      </c>
      <c r="L20" s="102" t="s">
        <v>664</v>
      </c>
      <c r="M20" s="83"/>
    </row>
    <row r="21" spans="1:13" s="84" customFormat="1" ht="21.6" customHeight="1">
      <c r="A21" s="109" t="s">
        <v>891</v>
      </c>
      <c r="B21" s="83" t="s">
        <v>104</v>
      </c>
      <c r="C21" s="83" t="s">
        <v>195</v>
      </c>
      <c r="D21" s="83" t="s">
        <v>2054</v>
      </c>
      <c r="E21" s="68" t="s">
        <v>466</v>
      </c>
      <c r="F21" s="68" t="s">
        <v>639</v>
      </c>
      <c r="G21" s="68" t="s">
        <v>480</v>
      </c>
      <c r="H21" s="80">
        <v>44128</v>
      </c>
      <c r="I21" s="80"/>
      <c r="J21" s="68">
        <v>3</v>
      </c>
      <c r="K21" s="85">
        <v>12</v>
      </c>
      <c r="L21" s="102" t="s">
        <v>666</v>
      </c>
      <c r="M21" s="83"/>
    </row>
    <row r="22" spans="1:13" s="84" customFormat="1" ht="21.6" customHeight="1">
      <c r="A22" s="109" t="s">
        <v>2055</v>
      </c>
      <c r="B22" s="83" t="s">
        <v>104</v>
      </c>
      <c r="C22" s="83" t="s">
        <v>195</v>
      </c>
      <c r="D22" s="83" t="s">
        <v>2056</v>
      </c>
      <c r="E22" s="68" t="s">
        <v>1920</v>
      </c>
      <c r="F22" s="68" t="s">
        <v>639</v>
      </c>
      <c r="G22" s="68" t="s">
        <v>480</v>
      </c>
      <c r="H22" s="80">
        <v>44492</v>
      </c>
      <c r="I22" s="80"/>
      <c r="J22" s="68">
        <v>3</v>
      </c>
      <c r="K22" s="85">
        <v>12</v>
      </c>
      <c r="L22" s="102"/>
      <c r="M22" s="83"/>
    </row>
    <row r="23" spans="1:13" s="84" customFormat="1" ht="21.6" customHeight="1">
      <c r="A23" s="109" t="s">
        <v>3438</v>
      </c>
      <c r="B23" s="83" t="s">
        <v>104</v>
      </c>
      <c r="C23" s="83" t="s">
        <v>195</v>
      </c>
      <c r="D23" s="83" t="s">
        <v>3011</v>
      </c>
      <c r="E23" s="68" t="s">
        <v>3305</v>
      </c>
      <c r="F23" s="68" t="s">
        <v>639</v>
      </c>
      <c r="G23" s="68" t="s">
        <v>480</v>
      </c>
      <c r="H23" s="80">
        <v>44856</v>
      </c>
      <c r="I23" s="80"/>
      <c r="J23" s="68">
        <v>3</v>
      </c>
      <c r="K23" s="85">
        <v>12</v>
      </c>
      <c r="L23" s="101"/>
      <c r="M23" s="71"/>
    </row>
    <row r="24" spans="1:13" s="79" customFormat="1" ht="21.6" customHeight="1">
      <c r="A24" s="109" t="s">
        <v>892</v>
      </c>
      <c r="B24" s="83" t="s">
        <v>115</v>
      </c>
      <c r="C24" s="83" t="s">
        <v>119</v>
      </c>
      <c r="D24" s="83" t="s">
        <v>2057</v>
      </c>
      <c r="E24" s="68" t="s">
        <v>450</v>
      </c>
      <c r="F24" s="68" t="s">
        <v>639</v>
      </c>
      <c r="G24" s="68" t="s">
        <v>447</v>
      </c>
      <c r="H24" s="80">
        <v>43636</v>
      </c>
      <c r="I24" s="80"/>
      <c r="J24" s="68">
        <v>5</v>
      </c>
      <c r="K24" s="85">
        <v>10</v>
      </c>
      <c r="L24" s="99" t="s">
        <v>188</v>
      </c>
      <c r="M24" s="8"/>
    </row>
    <row r="25" spans="1:13" s="84" customFormat="1" ht="21.6" hidden="1" customHeight="1">
      <c r="A25" s="73"/>
      <c r="B25" s="74" t="s">
        <v>667</v>
      </c>
      <c r="C25" s="74" t="s">
        <v>668</v>
      </c>
      <c r="D25" s="74" t="s">
        <v>669</v>
      </c>
      <c r="E25" s="75" t="s">
        <v>466</v>
      </c>
      <c r="F25" s="75" t="s">
        <v>639</v>
      </c>
      <c r="G25" s="75" t="s">
        <v>461</v>
      </c>
      <c r="H25" s="77">
        <v>44000</v>
      </c>
      <c r="I25" s="77"/>
      <c r="J25" s="75" t="s">
        <v>461</v>
      </c>
      <c r="K25" s="117" t="s">
        <v>461</v>
      </c>
      <c r="L25" s="127" t="s">
        <v>461</v>
      </c>
      <c r="M25" s="83" t="s">
        <v>670</v>
      </c>
    </row>
    <row r="26" spans="1:13" s="84" customFormat="1" ht="21.6" customHeight="1">
      <c r="A26" s="109" t="s">
        <v>2058</v>
      </c>
      <c r="B26" s="83" t="s">
        <v>115</v>
      </c>
      <c r="C26" s="83" t="s">
        <v>119</v>
      </c>
      <c r="D26" s="83" t="s">
        <v>2059</v>
      </c>
      <c r="E26" s="68" t="s">
        <v>796</v>
      </c>
      <c r="F26" s="68" t="s">
        <v>639</v>
      </c>
      <c r="G26" s="68" t="s">
        <v>465</v>
      </c>
      <c r="H26" s="80">
        <v>44745</v>
      </c>
      <c r="I26" s="80"/>
      <c r="J26" s="68">
        <v>5</v>
      </c>
      <c r="K26" s="85">
        <v>10</v>
      </c>
      <c r="L26" s="102"/>
      <c r="M26" s="83"/>
    </row>
    <row r="27" spans="1:13" s="84" customFormat="1" ht="21.6" customHeight="1">
      <c r="A27" s="109" t="s">
        <v>3439</v>
      </c>
      <c r="B27" s="83" t="s">
        <v>115</v>
      </c>
      <c r="C27" s="83" t="s">
        <v>119</v>
      </c>
      <c r="D27" s="83" t="s">
        <v>3012</v>
      </c>
      <c r="E27" s="68" t="s">
        <v>3347</v>
      </c>
      <c r="F27" s="68" t="s">
        <v>639</v>
      </c>
      <c r="G27" s="68" t="s">
        <v>465</v>
      </c>
      <c r="H27" s="80">
        <v>45109</v>
      </c>
      <c r="I27" s="80"/>
      <c r="J27" s="68">
        <v>5</v>
      </c>
      <c r="K27" s="85">
        <v>10</v>
      </c>
      <c r="L27" s="101"/>
      <c r="M27" s="71"/>
    </row>
    <row r="28" spans="1:13" s="79" customFormat="1" ht="21.6" customHeight="1">
      <c r="A28" s="109" t="s">
        <v>893</v>
      </c>
      <c r="B28" s="83" t="s">
        <v>115</v>
      </c>
      <c r="C28" s="83" t="s">
        <v>114</v>
      </c>
      <c r="D28" s="83" t="s">
        <v>196</v>
      </c>
      <c r="E28" s="68" t="s">
        <v>535</v>
      </c>
      <c r="F28" s="68" t="s">
        <v>639</v>
      </c>
      <c r="G28" s="68" t="s">
        <v>447</v>
      </c>
      <c r="H28" s="80">
        <v>43477</v>
      </c>
      <c r="I28" s="80"/>
      <c r="J28" s="68">
        <v>5</v>
      </c>
      <c r="K28" s="85">
        <v>10</v>
      </c>
      <c r="L28" s="99" t="s">
        <v>174</v>
      </c>
      <c r="M28" s="8"/>
    </row>
    <row r="29" spans="1:13" s="79" customFormat="1" ht="21.6" customHeight="1">
      <c r="A29" s="109" t="s">
        <v>894</v>
      </c>
      <c r="B29" s="83" t="s">
        <v>115</v>
      </c>
      <c r="C29" s="83" t="s">
        <v>114</v>
      </c>
      <c r="D29" s="83" t="s">
        <v>197</v>
      </c>
      <c r="E29" s="68" t="s">
        <v>450</v>
      </c>
      <c r="F29" s="68" t="s">
        <v>639</v>
      </c>
      <c r="G29" s="68" t="s">
        <v>447</v>
      </c>
      <c r="H29" s="80">
        <v>43636</v>
      </c>
      <c r="I29" s="80"/>
      <c r="J29" s="68">
        <v>5</v>
      </c>
      <c r="K29" s="85">
        <v>10</v>
      </c>
      <c r="L29" s="99" t="s">
        <v>189</v>
      </c>
      <c r="M29" s="8"/>
    </row>
    <row r="30" spans="1:13" s="84" customFormat="1" ht="21.6" customHeight="1">
      <c r="A30" s="109" t="s">
        <v>895</v>
      </c>
      <c r="B30" s="83" t="s">
        <v>667</v>
      </c>
      <c r="C30" s="83" t="s">
        <v>671</v>
      </c>
      <c r="D30" s="83" t="s">
        <v>672</v>
      </c>
      <c r="E30" s="68" t="s">
        <v>673</v>
      </c>
      <c r="F30" s="68" t="s">
        <v>639</v>
      </c>
      <c r="G30" s="68" t="s">
        <v>447</v>
      </c>
      <c r="H30" s="80">
        <v>43841</v>
      </c>
      <c r="I30" s="80"/>
      <c r="J30" s="68">
        <v>5</v>
      </c>
      <c r="K30" s="85">
        <v>10</v>
      </c>
      <c r="L30" s="102" t="s">
        <v>674</v>
      </c>
      <c r="M30" s="83"/>
    </row>
    <row r="31" spans="1:13" s="84" customFormat="1" ht="21.6" hidden="1" customHeight="1">
      <c r="A31" s="73"/>
      <c r="B31" s="74" t="s">
        <v>667</v>
      </c>
      <c r="C31" s="74" t="s">
        <v>675</v>
      </c>
      <c r="D31" s="74" t="s">
        <v>676</v>
      </c>
      <c r="E31" s="75" t="s">
        <v>466</v>
      </c>
      <c r="F31" s="75" t="s">
        <v>639</v>
      </c>
      <c r="G31" s="75" t="s">
        <v>461</v>
      </c>
      <c r="H31" s="77">
        <v>44000</v>
      </c>
      <c r="I31" s="77"/>
      <c r="J31" s="75" t="s">
        <v>461</v>
      </c>
      <c r="K31" s="117" t="s">
        <v>461</v>
      </c>
      <c r="L31" s="97" t="s">
        <v>461</v>
      </c>
      <c r="M31" s="83"/>
    </row>
    <row r="32" spans="1:13" s="84" customFormat="1" ht="21.6" customHeight="1">
      <c r="A32" s="109" t="s">
        <v>896</v>
      </c>
      <c r="B32" s="83" t="s">
        <v>667</v>
      </c>
      <c r="C32" s="83" t="s">
        <v>675</v>
      </c>
      <c r="D32" s="83" t="s">
        <v>677</v>
      </c>
      <c r="E32" s="68" t="s">
        <v>796</v>
      </c>
      <c r="F32" s="68" t="s">
        <v>639</v>
      </c>
      <c r="G32" s="68" t="s">
        <v>465</v>
      </c>
      <c r="H32" s="80">
        <v>44205</v>
      </c>
      <c r="I32" s="80"/>
      <c r="J32" s="68">
        <v>5</v>
      </c>
      <c r="K32" s="85">
        <v>10</v>
      </c>
      <c r="L32" s="102" t="s">
        <v>678</v>
      </c>
      <c r="M32" s="83"/>
    </row>
    <row r="33" spans="1:13" s="84" customFormat="1" ht="21.6" customHeight="1">
      <c r="A33" s="109" t="s">
        <v>897</v>
      </c>
      <c r="B33" s="83" t="s">
        <v>667</v>
      </c>
      <c r="C33" s="83" t="s">
        <v>675</v>
      </c>
      <c r="D33" s="83" t="s">
        <v>679</v>
      </c>
      <c r="E33" s="68" t="s">
        <v>796</v>
      </c>
      <c r="F33" s="68" t="s">
        <v>639</v>
      </c>
      <c r="G33" s="68" t="s">
        <v>465</v>
      </c>
      <c r="H33" s="80">
        <v>44381</v>
      </c>
      <c r="I33" s="80"/>
      <c r="J33" s="68">
        <v>5</v>
      </c>
      <c r="K33" s="85">
        <v>10</v>
      </c>
      <c r="L33" s="102" t="s">
        <v>680</v>
      </c>
      <c r="M33" s="83"/>
    </row>
    <row r="34" spans="1:13" s="84" customFormat="1" ht="21.6" customHeight="1">
      <c r="A34" s="109" t="s">
        <v>2060</v>
      </c>
      <c r="B34" s="83" t="s">
        <v>667</v>
      </c>
      <c r="C34" s="83" t="s">
        <v>675</v>
      </c>
      <c r="D34" s="83" t="s">
        <v>2061</v>
      </c>
      <c r="E34" s="68" t="s">
        <v>796</v>
      </c>
      <c r="F34" s="68" t="s">
        <v>639</v>
      </c>
      <c r="G34" s="68" t="s">
        <v>465</v>
      </c>
      <c r="H34" s="80">
        <v>44591</v>
      </c>
      <c r="I34" s="80"/>
      <c r="J34" s="68">
        <v>5</v>
      </c>
      <c r="K34" s="85">
        <v>10</v>
      </c>
      <c r="L34" s="102"/>
      <c r="M34" s="83"/>
    </row>
    <row r="35" spans="1:13" s="84" customFormat="1" ht="21.6" customHeight="1">
      <c r="A35" s="109" t="s">
        <v>3440</v>
      </c>
      <c r="B35" s="83" t="s">
        <v>667</v>
      </c>
      <c r="C35" s="83" t="s">
        <v>675</v>
      </c>
      <c r="D35" s="83" t="s">
        <v>3441</v>
      </c>
      <c r="E35" s="68" t="s">
        <v>3347</v>
      </c>
      <c r="F35" s="68" t="s">
        <v>3349</v>
      </c>
      <c r="G35" s="68" t="s">
        <v>465</v>
      </c>
      <c r="H35" s="80">
        <v>44724</v>
      </c>
      <c r="I35" s="80"/>
      <c r="J35" s="68">
        <v>5</v>
      </c>
      <c r="K35" s="85">
        <v>10</v>
      </c>
      <c r="L35" s="101"/>
      <c r="M35" s="71"/>
    </row>
    <row r="36" spans="1:13" s="84" customFormat="1" ht="21.6" customHeight="1">
      <c r="A36" s="109" t="s">
        <v>898</v>
      </c>
      <c r="B36" s="83" t="s">
        <v>118</v>
      </c>
      <c r="C36" s="83" t="s">
        <v>117</v>
      </c>
      <c r="D36" s="83" t="s">
        <v>132</v>
      </c>
      <c r="E36" s="68" t="s">
        <v>494</v>
      </c>
      <c r="F36" s="68" t="s">
        <v>639</v>
      </c>
      <c r="G36" s="68" t="s">
        <v>447</v>
      </c>
      <c r="H36" s="80">
        <v>43616</v>
      </c>
      <c r="I36" s="80"/>
      <c r="J36" s="68">
        <v>5</v>
      </c>
      <c r="K36" s="85">
        <v>10</v>
      </c>
      <c r="L36" s="102" t="s">
        <v>186</v>
      </c>
      <c r="M36" s="83"/>
    </row>
    <row r="37" spans="1:13" s="84" customFormat="1" ht="21.6" customHeight="1">
      <c r="A37" s="109" t="s">
        <v>899</v>
      </c>
      <c r="B37" s="83" t="s">
        <v>118</v>
      </c>
      <c r="C37" s="83" t="s">
        <v>117</v>
      </c>
      <c r="D37" s="83" t="s">
        <v>681</v>
      </c>
      <c r="E37" s="68" t="s">
        <v>682</v>
      </c>
      <c r="F37" s="68" t="s">
        <v>639</v>
      </c>
      <c r="G37" s="68" t="s">
        <v>447</v>
      </c>
      <c r="H37" s="80">
        <v>43814</v>
      </c>
      <c r="I37" s="80"/>
      <c r="J37" s="68">
        <v>5</v>
      </c>
      <c r="K37" s="85">
        <v>10</v>
      </c>
      <c r="L37" s="102" t="s">
        <v>683</v>
      </c>
      <c r="M37" s="83"/>
    </row>
    <row r="38" spans="1:13" s="84" customFormat="1" ht="21.6" customHeight="1">
      <c r="A38" s="109" t="s">
        <v>900</v>
      </c>
      <c r="B38" s="83" t="s">
        <v>118</v>
      </c>
      <c r="C38" s="83" t="s">
        <v>117</v>
      </c>
      <c r="D38" s="83" t="s">
        <v>684</v>
      </c>
      <c r="E38" s="68" t="s">
        <v>685</v>
      </c>
      <c r="F38" s="68" t="s">
        <v>639</v>
      </c>
      <c r="G38" s="68" t="s">
        <v>447</v>
      </c>
      <c r="H38" s="80">
        <v>43980</v>
      </c>
      <c r="I38" s="80"/>
      <c r="J38" s="68">
        <v>5</v>
      </c>
      <c r="K38" s="85">
        <v>10</v>
      </c>
      <c r="L38" s="102" t="s">
        <v>686</v>
      </c>
      <c r="M38" s="83"/>
    </row>
    <row r="39" spans="1:13" s="84" customFormat="1" ht="21.6" customHeight="1">
      <c r="A39" s="109" t="s">
        <v>901</v>
      </c>
      <c r="B39" s="83" t="s">
        <v>118</v>
      </c>
      <c r="C39" s="83" t="s">
        <v>117</v>
      </c>
      <c r="D39" s="83" t="s">
        <v>687</v>
      </c>
      <c r="E39" s="68" t="s">
        <v>796</v>
      </c>
      <c r="F39" s="68" t="s">
        <v>796</v>
      </c>
      <c r="G39" s="68" t="s">
        <v>643</v>
      </c>
      <c r="H39" s="68" t="s">
        <v>2951</v>
      </c>
      <c r="I39" s="80" t="s">
        <v>688</v>
      </c>
      <c r="J39" s="68">
        <v>5</v>
      </c>
      <c r="K39" s="85">
        <v>10</v>
      </c>
      <c r="L39" s="102" t="s">
        <v>689</v>
      </c>
      <c r="M39" s="83"/>
    </row>
    <row r="40" spans="1:13" s="84" customFormat="1" ht="21.6" customHeight="1">
      <c r="A40" s="109" t="s">
        <v>2062</v>
      </c>
      <c r="B40" s="83" t="s">
        <v>118</v>
      </c>
      <c r="C40" s="83" t="s">
        <v>117</v>
      </c>
      <c r="D40" s="83" t="s">
        <v>2063</v>
      </c>
      <c r="E40" s="68" t="s">
        <v>796</v>
      </c>
      <c r="F40" s="68" t="s">
        <v>796</v>
      </c>
      <c r="G40" s="68" t="s">
        <v>643</v>
      </c>
      <c r="H40" s="68" t="s">
        <v>2952</v>
      </c>
      <c r="I40" s="80" t="s">
        <v>2064</v>
      </c>
      <c r="J40" s="68">
        <v>5</v>
      </c>
      <c r="K40" s="85">
        <v>10</v>
      </c>
      <c r="L40" s="102"/>
      <c r="M40" s="83"/>
    </row>
    <row r="41" spans="1:13" s="84" customFormat="1" ht="21.6" customHeight="1">
      <c r="A41" s="109" t="s">
        <v>3442</v>
      </c>
      <c r="B41" s="83" t="s">
        <v>118</v>
      </c>
      <c r="C41" s="83" t="s">
        <v>117</v>
      </c>
      <c r="D41" s="83" t="s">
        <v>3443</v>
      </c>
      <c r="E41" s="68" t="s">
        <v>796</v>
      </c>
      <c r="F41" s="68" t="s">
        <v>796</v>
      </c>
      <c r="G41" s="68" t="s">
        <v>643</v>
      </c>
      <c r="H41" s="68" t="s">
        <v>3350</v>
      </c>
      <c r="I41" s="80" t="s">
        <v>3350</v>
      </c>
      <c r="J41" s="68">
        <v>5</v>
      </c>
      <c r="K41" s="85">
        <v>10</v>
      </c>
      <c r="L41" s="101"/>
      <c r="M41" s="71"/>
    </row>
    <row r="42" spans="1:13" s="84" customFormat="1" ht="21.6" customHeight="1">
      <c r="A42" s="109" t="s">
        <v>902</v>
      </c>
      <c r="B42" s="83" t="s">
        <v>104</v>
      </c>
      <c r="C42" s="83" t="s">
        <v>103</v>
      </c>
      <c r="D42" s="83" t="s">
        <v>690</v>
      </c>
      <c r="E42" s="68" t="s">
        <v>691</v>
      </c>
      <c r="F42" s="68" t="s">
        <v>639</v>
      </c>
      <c r="G42" s="68" t="s">
        <v>447</v>
      </c>
      <c r="H42" s="80">
        <v>43512</v>
      </c>
      <c r="I42" s="80"/>
      <c r="J42" s="68">
        <v>3</v>
      </c>
      <c r="K42" s="85">
        <v>12</v>
      </c>
      <c r="L42" s="102" t="s">
        <v>692</v>
      </c>
      <c r="M42" s="83"/>
    </row>
    <row r="43" spans="1:13" s="84" customFormat="1" ht="20.65" customHeight="1">
      <c r="A43" s="109" t="s">
        <v>903</v>
      </c>
      <c r="B43" s="83" t="s">
        <v>104</v>
      </c>
      <c r="C43" s="83" t="s">
        <v>103</v>
      </c>
      <c r="D43" s="83" t="s">
        <v>693</v>
      </c>
      <c r="E43" s="68" t="s">
        <v>694</v>
      </c>
      <c r="F43" s="68" t="s">
        <v>639</v>
      </c>
      <c r="G43" s="68" t="s">
        <v>447</v>
      </c>
      <c r="H43" s="80">
        <v>43533</v>
      </c>
      <c r="I43" s="80"/>
      <c r="J43" s="68">
        <v>3</v>
      </c>
      <c r="K43" s="85">
        <v>12</v>
      </c>
      <c r="L43" s="102" t="s">
        <v>695</v>
      </c>
      <c r="M43" s="83"/>
    </row>
    <row r="44" spans="1:13" s="84" customFormat="1" ht="21.6" customHeight="1">
      <c r="A44" s="109" t="s">
        <v>904</v>
      </c>
      <c r="B44" s="83" t="s">
        <v>104</v>
      </c>
      <c r="C44" s="83" t="s">
        <v>103</v>
      </c>
      <c r="D44" s="83" t="s">
        <v>696</v>
      </c>
      <c r="E44" s="68" t="s">
        <v>697</v>
      </c>
      <c r="F44" s="68" t="s">
        <v>639</v>
      </c>
      <c r="G44" s="68" t="s">
        <v>447</v>
      </c>
      <c r="H44" s="80">
        <v>43862</v>
      </c>
      <c r="I44" s="80"/>
      <c r="J44" s="68">
        <v>3</v>
      </c>
      <c r="K44" s="85">
        <v>12</v>
      </c>
      <c r="L44" s="102" t="s">
        <v>698</v>
      </c>
      <c r="M44" s="83"/>
    </row>
    <row r="45" spans="1:13" s="84" customFormat="1" ht="21.6" customHeight="1">
      <c r="A45" s="109" t="s">
        <v>905</v>
      </c>
      <c r="B45" s="83" t="s">
        <v>104</v>
      </c>
      <c r="C45" s="83" t="s">
        <v>103</v>
      </c>
      <c r="D45" s="83" t="s">
        <v>699</v>
      </c>
      <c r="E45" s="68" t="s">
        <v>796</v>
      </c>
      <c r="F45" s="68" t="s">
        <v>639</v>
      </c>
      <c r="G45" s="68" t="s">
        <v>465</v>
      </c>
      <c r="H45" s="80">
        <v>44163</v>
      </c>
      <c r="I45" s="80"/>
      <c r="J45" s="68">
        <v>3</v>
      </c>
      <c r="K45" s="85">
        <v>12</v>
      </c>
      <c r="L45" s="102" t="s">
        <v>700</v>
      </c>
      <c r="M45" s="83"/>
    </row>
    <row r="46" spans="1:13" s="84" customFormat="1" ht="21.6" customHeight="1">
      <c r="A46" s="109" t="s">
        <v>906</v>
      </c>
      <c r="B46" s="83" t="s">
        <v>104</v>
      </c>
      <c r="C46" s="83" t="s">
        <v>103</v>
      </c>
      <c r="D46" s="83" t="s">
        <v>701</v>
      </c>
      <c r="E46" s="68" t="s">
        <v>796</v>
      </c>
      <c r="F46" s="68" t="s">
        <v>639</v>
      </c>
      <c r="G46" s="68" t="s">
        <v>465</v>
      </c>
      <c r="H46" s="80">
        <v>44248</v>
      </c>
      <c r="I46" s="80"/>
      <c r="J46" s="68">
        <v>3</v>
      </c>
      <c r="K46" s="85">
        <v>12</v>
      </c>
      <c r="L46" s="102" t="s">
        <v>702</v>
      </c>
      <c r="M46" s="83"/>
    </row>
    <row r="47" spans="1:13" s="84" customFormat="1" ht="21.6" customHeight="1">
      <c r="A47" s="109" t="s">
        <v>907</v>
      </c>
      <c r="B47" s="83" t="s">
        <v>104</v>
      </c>
      <c r="C47" s="83" t="s">
        <v>103</v>
      </c>
      <c r="D47" s="83" t="s">
        <v>703</v>
      </c>
      <c r="E47" s="68" t="s">
        <v>796</v>
      </c>
      <c r="F47" s="68" t="s">
        <v>639</v>
      </c>
      <c r="G47" s="68" t="s">
        <v>465</v>
      </c>
      <c r="H47" s="80">
        <v>44366</v>
      </c>
      <c r="I47" s="80"/>
      <c r="J47" s="68">
        <v>3</v>
      </c>
      <c r="K47" s="85">
        <v>12</v>
      </c>
      <c r="L47" s="102" t="s">
        <v>704</v>
      </c>
      <c r="M47" s="83"/>
    </row>
    <row r="48" spans="1:13" s="84" customFormat="1" ht="21.6" customHeight="1">
      <c r="A48" s="109" t="s">
        <v>2065</v>
      </c>
      <c r="B48" s="83" t="s">
        <v>104</v>
      </c>
      <c r="C48" s="83" t="s">
        <v>103</v>
      </c>
      <c r="D48" s="83" t="s">
        <v>2066</v>
      </c>
      <c r="E48" s="68" t="s">
        <v>796</v>
      </c>
      <c r="F48" s="68" t="s">
        <v>639</v>
      </c>
      <c r="G48" s="68" t="s">
        <v>465</v>
      </c>
      <c r="H48" s="80">
        <v>44639</v>
      </c>
      <c r="I48" s="80"/>
      <c r="J48" s="68">
        <v>3</v>
      </c>
      <c r="K48" s="85">
        <v>12</v>
      </c>
      <c r="L48" s="102"/>
      <c r="M48" s="83"/>
    </row>
    <row r="49" spans="1:13" s="84" customFormat="1" ht="21.6" customHeight="1">
      <c r="A49" s="109" t="s">
        <v>3446</v>
      </c>
      <c r="B49" s="83" t="s">
        <v>104</v>
      </c>
      <c r="C49" s="83" t="s">
        <v>103</v>
      </c>
      <c r="D49" s="83" t="s">
        <v>3444</v>
      </c>
      <c r="E49" s="68" t="s">
        <v>796</v>
      </c>
      <c r="F49" s="68" t="s">
        <v>3351</v>
      </c>
      <c r="G49" s="68" t="s">
        <v>465</v>
      </c>
      <c r="H49" s="80">
        <v>44884</v>
      </c>
      <c r="I49" s="80"/>
      <c r="J49" s="68">
        <v>3</v>
      </c>
      <c r="K49" s="85">
        <v>12</v>
      </c>
      <c r="L49" s="101"/>
      <c r="M49" s="71"/>
    </row>
    <row r="50" spans="1:13" s="84" customFormat="1" ht="21.6" customHeight="1">
      <c r="A50" s="109" t="s">
        <v>3445</v>
      </c>
      <c r="B50" s="83" t="s">
        <v>104</v>
      </c>
      <c r="C50" s="83"/>
      <c r="D50" s="83" t="s">
        <v>3451</v>
      </c>
      <c r="E50" s="68"/>
      <c r="F50" s="68"/>
      <c r="G50" s="68"/>
      <c r="H50" s="80">
        <v>45066</v>
      </c>
      <c r="I50" s="80"/>
      <c r="J50" s="68">
        <v>3</v>
      </c>
      <c r="K50" s="85">
        <v>12</v>
      </c>
      <c r="L50" s="101"/>
      <c r="M50" s="71"/>
    </row>
    <row r="51" spans="1:13" s="79" customFormat="1" ht="21.6" customHeight="1">
      <c r="A51" s="109" t="s">
        <v>908</v>
      </c>
      <c r="B51" s="83" t="s">
        <v>104</v>
      </c>
      <c r="C51" s="83" t="s">
        <v>120</v>
      </c>
      <c r="D51" s="83" t="s">
        <v>705</v>
      </c>
      <c r="E51" s="68" t="s">
        <v>545</v>
      </c>
      <c r="F51" s="68" t="s">
        <v>639</v>
      </c>
      <c r="G51" s="68" t="s">
        <v>447</v>
      </c>
      <c r="H51" s="80">
        <v>43764</v>
      </c>
      <c r="I51" s="80"/>
      <c r="J51" s="68">
        <v>3</v>
      </c>
      <c r="K51" s="85">
        <v>12</v>
      </c>
      <c r="L51" s="99" t="s">
        <v>664</v>
      </c>
      <c r="M51" s="8"/>
    </row>
    <row r="52" spans="1:13" s="84" customFormat="1" ht="21.6" customHeight="1">
      <c r="A52" s="109" t="s">
        <v>909</v>
      </c>
      <c r="B52" s="83" t="s">
        <v>104</v>
      </c>
      <c r="C52" s="83" t="s">
        <v>120</v>
      </c>
      <c r="D52" s="83" t="s">
        <v>706</v>
      </c>
      <c r="E52" s="68" t="s">
        <v>466</v>
      </c>
      <c r="F52" s="68" t="s">
        <v>639</v>
      </c>
      <c r="G52" s="68" t="s">
        <v>480</v>
      </c>
      <c r="H52" s="80">
        <v>44128</v>
      </c>
      <c r="I52" s="80"/>
      <c r="J52" s="68">
        <v>3</v>
      </c>
      <c r="K52" s="85">
        <v>12</v>
      </c>
      <c r="L52" s="102" t="s">
        <v>666</v>
      </c>
      <c r="M52" s="83"/>
    </row>
    <row r="53" spans="1:13" s="84" customFormat="1" ht="21.6" customHeight="1">
      <c r="A53" s="109" t="s">
        <v>2067</v>
      </c>
      <c r="B53" s="83" t="s">
        <v>104</v>
      </c>
      <c r="C53" s="83" t="s">
        <v>120</v>
      </c>
      <c r="D53" s="83" t="s">
        <v>2068</v>
      </c>
      <c r="E53" s="68" t="s">
        <v>1920</v>
      </c>
      <c r="F53" s="68" t="s">
        <v>639</v>
      </c>
      <c r="G53" s="68" t="s">
        <v>480</v>
      </c>
      <c r="H53" s="80">
        <v>44492</v>
      </c>
      <c r="I53" s="80"/>
      <c r="J53" s="68">
        <v>3</v>
      </c>
      <c r="K53" s="85">
        <v>12</v>
      </c>
      <c r="L53" s="102"/>
      <c r="M53" s="83"/>
    </row>
    <row r="54" spans="1:13" s="84" customFormat="1" ht="21.6" customHeight="1">
      <c r="A54" s="109" t="s">
        <v>3447</v>
      </c>
      <c r="B54" s="83" t="s">
        <v>104</v>
      </c>
      <c r="C54" s="83" t="s">
        <v>120</v>
      </c>
      <c r="D54" s="83" t="s">
        <v>3452</v>
      </c>
      <c r="E54" s="68" t="s">
        <v>3352</v>
      </c>
      <c r="F54" s="68" t="s">
        <v>639</v>
      </c>
      <c r="G54" s="68" t="s">
        <v>557</v>
      </c>
      <c r="H54" s="80">
        <v>44856</v>
      </c>
      <c r="I54" s="80" t="s">
        <v>3308</v>
      </c>
      <c r="J54" s="68">
        <v>3</v>
      </c>
      <c r="K54" s="85">
        <v>12</v>
      </c>
      <c r="L54" s="101"/>
      <c r="M54" s="71"/>
    </row>
    <row r="55" spans="1:13" s="79" customFormat="1" ht="21.6" customHeight="1">
      <c r="A55" s="109" t="s">
        <v>910</v>
      </c>
      <c r="B55" s="83" t="s">
        <v>105</v>
      </c>
      <c r="C55" s="83" t="s">
        <v>116</v>
      </c>
      <c r="D55" s="83" t="s">
        <v>707</v>
      </c>
      <c r="E55" s="68" t="s">
        <v>450</v>
      </c>
      <c r="F55" s="68" t="s">
        <v>229</v>
      </c>
      <c r="G55" s="68" t="s">
        <v>447</v>
      </c>
      <c r="H55" s="80" t="s">
        <v>708</v>
      </c>
      <c r="I55" s="80"/>
      <c r="J55" s="68">
        <v>10</v>
      </c>
      <c r="K55" s="85">
        <v>20</v>
      </c>
      <c r="L55" s="99" t="s">
        <v>181</v>
      </c>
      <c r="M55" s="8"/>
    </row>
    <row r="56" spans="1:13" s="79" customFormat="1" ht="21.6" customHeight="1">
      <c r="A56" s="109" t="s">
        <v>911</v>
      </c>
      <c r="B56" s="83" t="s">
        <v>105</v>
      </c>
      <c r="C56" s="83" t="s">
        <v>116</v>
      </c>
      <c r="D56" s="83" t="s">
        <v>709</v>
      </c>
      <c r="E56" s="68" t="s">
        <v>450</v>
      </c>
      <c r="F56" s="68" t="s">
        <v>639</v>
      </c>
      <c r="G56" s="68" t="s">
        <v>447</v>
      </c>
      <c r="H56" s="80">
        <v>43680</v>
      </c>
      <c r="I56" s="80"/>
      <c r="J56" s="68">
        <v>5</v>
      </c>
      <c r="K56" s="85">
        <v>20</v>
      </c>
      <c r="L56" s="99" t="s">
        <v>194</v>
      </c>
      <c r="M56" s="8"/>
    </row>
    <row r="57" spans="1:13" s="84" customFormat="1" ht="21.6" hidden="1" customHeight="1">
      <c r="A57" s="73"/>
      <c r="B57" s="74" t="s">
        <v>105</v>
      </c>
      <c r="C57" s="74" t="s">
        <v>116</v>
      </c>
      <c r="D57" s="74" t="s">
        <v>710</v>
      </c>
      <c r="E57" s="75" t="s">
        <v>450</v>
      </c>
      <c r="F57" s="75" t="s">
        <v>229</v>
      </c>
      <c r="G57" s="75" t="s">
        <v>461</v>
      </c>
      <c r="H57" s="77" t="s">
        <v>711</v>
      </c>
      <c r="I57" s="77"/>
      <c r="J57" s="75" t="s">
        <v>461</v>
      </c>
      <c r="K57" s="117" t="s">
        <v>461</v>
      </c>
      <c r="L57" s="128" t="s">
        <v>461</v>
      </c>
      <c r="M57" s="83"/>
    </row>
    <row r="58" spans="1:13" s="84" customFormat="1" ht="21.6" customHeight="1">
      <c r="A58" s="109" t="s">
        <v>912</v>
      </c>
      <c r="B58" s="83" t="s">
        <v>105</v>
      </c>
      <c r="C58" s="83" t="s">
        <v>116</v>
      </c>
      <c r="D58" s="83" t="s">
        <v>712</v>
      </c>
      <c r="E58" s="68" t="s">
        <v>796</v>
      </c>
      <c r="F58" s="68" t="s">
        <v>796</v>
      </c>
      <c r="G58" s="68" t="s">
        <v>643</v>
      </c>
      <c r="H58" s="68" t="s">
        <v>2953</v>
      </c>
      <c r="I58" s="80" t="s">
        <v>713</v>
      </c>
      <c r="J58" s="68">
        <v>5</v>
      </c>
      <c r="K58" s="85">
        <v>20</v>
      </c>
      <c r="L58" s="102" t="s">
        <v>714</v>
      </c>
      <c r="M58" s="83"/>
    </row>
    <row r="59" spans="1:13" s="84" customFormat="1" ht="21.6" customHeight="1">
      <c r="A59" s="109" t="s">
        <v>913</v>
      </c>
      <c r="B59" s="83" t="s">
        <v>105</v>
      </c>
      <c r="C59" s="83" t="s">
        <v>116</v>
      </c>
      <c r="D59" s="83" t="s">
        <v>2939</v>
      </c>
      <c r="E59" s="68" t="s">
        <v>796</v>
      </c>
      <c r="F59" s="68" t="s">
        <v>796</v>
      </c>
      <c r="G59" s="68" t="s">
        <v>643</v>
      </c>
      <c r="H59" s="80" t="s">
        <v>2954</v>
      </c>
      <c r="I59" s="80" t="s">
        <v>715</v>
      </c>
      <c r="J59" s="68">
        <v>5</v>
      </c>
      <c r="K59" s="85">
        <v>20</v>
      </c>
      <c r="L59" s="102" t="s">
        <v>716</v>
      </c>
      <c r="M59" s="83"/>
    </row>
    <row r="60" spans="1:13" s="84" customFormat="1" ht="21.6" customHeight="1">
      <c r="A60" s="109" t="s">
        <v>2069</v>
      </c>
      <c r="B60" s="83" t="s">
        <v>105</v>
      </c>
      <c r="C60" s="83" t="s">
        <v>116</v>
      </c>
      <c r="D60" s="83" t="s">
        <v>2070</v>
      </c>
      <c r="E60" s="68" t="s">
        <v>796</v>
      </c>
      <c r="F60" s="68" t="s">
        <v>796</v>
      </c>
      <c r="G60" s="68" t="s">
        <v>256</v>
      </c>
      <c r="H60" s="80" t="s">
        <v>2955</v>
      </c>
      <c r="I60" s="80" t="s">
        <v>2071</v>
      </c>
      <c r="J60" s="68">
        <v>10</v>
      </c>
      <c r="K60" s="85">
        <v>20</v>
      </c>
      <c r="L60" s="102"/>
      <c r="M60" s="83"/>
    </row>
    <row r="61" spans="1:13" s="79" customFormat="1" ht="21.6" customHeight="1">
      <c r="A61" s="109" t="s">
        <v>2072</v>
      </c>
      <c r="B61" s="83" t="s">
        <v>105</v>
      </c>
      <c r="C61" s="83" t="s">
        <v>116</v>
      </c>
      <c r="D61" s="83" t="s">
        <v>2956</v>
      </c>
      <c r="E61" s="68" t="s">
        <v>796</v>
      </c>
      <c r="F61" s="68" t="s">
        <v>796</v>
      </c>
      <c r="G61" s="68" t="s">
        <v>256</v>
      </c>
      <c r="H61" s="80" t="s">
        <v>2958</v>
      </c>
      <c r="I61" s="80" t="s">
        <v>2073</v>
      </c>
      <c r="J61" s="68">
        <v>10</v>
      </c>
      <c r="K61" s="85">
        <v>20</v>
      </c>
      <c r="L61" s="101"/>
      <c r="M61" s="71"/>
    </row>
    <row r="62" spans="1:13" s="79" customFormat="1" ht="21.6" customHeight="1">
      <c r="A62" s="109" t="s">
        <v>2074</v>
      </c>
      <c r="B62" s="83" t="s">
        <v>105</v>
      </c>
      <c r="C62" s="83" t="s">
        <v>116</v>
      </c>
      <c r="D62" s="83" t="s">
        <v>2957</v>
      </c>
      <c r="E62" s="68" t="s">
        <v>796</v>
      </c>
      <c r="F62" s="68" t="s">
        <v>796</v>
      </c>
      <c r="G62" s="68" t="s">
        <v>256</v>
      </c>
      <c r="H62" s="80" t="s">
        <v>2958</v>
      </c>
      <c r="I62" s="80" t="s">
        <v>2073</v>
      </c>
      <c r="J62" s="68">
        <v>5</v>
      </c>
      <c r="K62" s="85">
        <v>20</v>
      </c>
      <c r="L62" s="101"/>
      <c r="M62" s="71"/>
    </row>
    <row r="63" spans="1:13" s="79" customFormat="1" ht="21.6" customHeight="1">
      <c r="A63" s="109" t="s">
        <v>3448</v>
      </c>
      <c r="B63" s="83" t="s">
        <v>105</v>
      </c>
      <c r="C63" s="83" t="s">
        <v>116</v>
      </c>
      <c r="D63" s="83" t="s">
        <v>3453</v>
      </c>
      <c r="E63" s="68" t="s">
        <v>796</v>
      </c>
      <c r="F63" s="68" t="s">
        <v>796</v>
      </c>
      <c r="G63" s="68" t="s">
        <v>256</v>
      </c>
      <c r="H63" s="80" t="s">
        <v>3354</v>
      </c>
      <c r="I63" s="80" t="s">
        <v>3353</v>
      </c>
      <c r="J63" s="68">
        <v>5</v>
      </c>
      <c r="K63" s="85">
        <v>20</v>
      </c>
      <c r="L63" s="101"/>
      <c r="M63" s="71"/>
    </row>
    <row r="64" spans="1:13" s="79" customFormat="1" ht="21.6" customHeight="1">
      <c r="A64" s="109" t="s">
        <v>3449</v>
      </c>
      <c r="B64" s="83" t="s">
        <v>105</v>
      </c>
      <c r="C64" s="83" t="s">
        <v>116</v>
      </c>
      <c r="D64" s="83" t="s">
        <v>3454</v>
      </c>
      <c r="E64" s="68" t="s">
        <v>796</v>
      </c>
      <c r="F64" s="68" t="s">
        <v>796</v>
      </c>
      <c r="G64" s="68" t="s">
        <v>256</v>
      </c>
      <c r="H64" s="80" t="s">
        <v>3354</v>
      </c>
      <c r="I64" s="80" t="s">
        <v>3353</v>
      </c>
      <c r="J64" s="68">
        <v>5</v>
      </c>
      <c r="K64" s="85">
        <v>20</v>
      </c>
      <c r="L64" s="101"/>
      <c r="M64" s="71"/>
    </row>
    <row r="65" spans="1:26" s="79" customFormat="1" ht="21.6" customHeight="1">
      <c r="A65" s="109" t="s">
        <v>914</v>
      </c>
      <c r="B65" s="83" t="s">
        <v>108</v>
      </c>
      <c r="C65" s="83" t="s">
        <v>107</v>
      </c>
      <c r="D65" s="83" t="s">
        <v>133</v>
      </c>
      <c r="E65" s="68" t="s">
        <v>97</v>
      </c>
      <c r="F65" s="68" t="s">
        <v>639</v>
      </c>
      <c r="G65" s="68" t="s">
        <v>447</v>
      </c>
      <c r="H65" s="80">
        <v>43632</v>
      </c>
      <c r="I65" s="80"/>
      <c r="J65" s="68">
        <v>3</v>
      </c>
      <c r="K65" s="85">
        <v>6</v>
      </c>
      <c r="L65" s="99" t="s">
        <v>187</v>
      </c>
      <c r="M65" s="8"/>
    </row>
    <row r="66" spans="1:26" s="79" customFormat="1" ht="21.6" customHeight="1">
      <c r="A66" s="109" t="s">
        <v>915</v>
      </c>
      <c r="B66" s="83" t="s">
        <v>108</v>
      </c>
      <c r="C66" s="83" t="s">
        <v>107</v>
      </c>
      <c r="D66" s="83" t="s">
        <v>135</v>
      </c>
      <c r="E66" s="68" t="s">
        <v>694</v>
      </c>
      <c r="F66" s="68" t="s">
        <v>639</v>
      </c>
      <c r="G66" s="68" t="s">
        <v>447</v>
      </c>
      <c r="H66" s="80">
        <v>43667</v>
      </c>
      <c r="I66" s="80"/>
      <c r="J66" s="68">
        <v>3</v>
      </c>
      <c r="K66" s="85">
        <v>6</v>
      </c>
      <c r="L66" s="99" t="s">
        <v>193</v>
      </c>
      <c r="M66" s="8"/>
    </row>
    <row r="67" spans="1:26" s="84" customFormat="1" ht="21.6" customHeight="1">
      <c r="A67" s="109" t="s">
        <v>916</v>
      </c>
      <c r="B67" s="83" t="s">
        <v>108</v>
      </c>
      <c r="C67" s="83" t="s">
        <v>107</v>
      </c>
      <c r="D67" s="83" t="s">
        <v>717</v>
      </c>
      <c r="E67" s="68" t="s">
        <v>694</v>
      </c>
      <c r="F67" s="68" t="s">
        <v>639</v>
      </c>
      <c r="G67" s="68" t="s">
        <v>447</v>
      </c>
      <c r="H67" s="80">
        <v>44374</v>
      </c>
      <c r="I67" s="80"/>
      <c r="J67" s="68">
        <v>3</v>
      </c>
      <c r="K67" s="85">
        <v>6</v>
      </c>
      <c r="L67" s="102" t="s">
        <v>718</v>
      </c>
      <c r="M67" s="83" t="s">
        <v>719</v>
      </c>
    </row>
    <row r="68" spans="1:26" s="84" customFormat="1" ht="21.6" customHeight="1">
      <c r="A68" s="109" t="s">
        <v>2075</v>
      </c>
      <c r="B68" s="83" t="s">
        <v>108</v>
      </c>
      <c r="C68" s="83" t="s">
        <v>107</v>
      </c>
      <c r="D68" s="83" t="s">
        <v>2076</v>
      </c>
      <c r="E68" s="68" t="s">
        <v>694</v>
      </c>
      <c r="F68" s="68" t="s">
        <v>639</v>
      </c>
      <c r="G68" s="68" t="s">
        <v>447</v>
      </c>
      <c r="H68" s="80">
        <v>44745</v>
      </c>
      <c r="I68" s="80"/>
      <c r="J68" s="68">
        <v>3</v>
      </c>
      <c r="K68" s="85">
        <v>6</v>
      </c>
      <c r="L68" s="102"/>
      <c r="M68" s="83"/>
    </row>
    <row r="69" spans="1:26" s="79" customFormat="1" ht="21.6" customHeight="1">
      <c r="A69" s="129" t="s">
        <v>917</v>
      </c>
      <c r="B69" s="83" t="s">
        <v>108</v>
      </c>
      <c r="C69" s="83" t="s">
        <v>107</v>
      </c>
      <c r="D69" s="86" t="s">
        <v>720</v>
      </c>
      <c r="E69" s="68" t="s">
        <v>796</v>
      </c>
      <c r="F69" s="68" t="s">
        <v>796</v>
      </c>
      <c r="G69" s="80" t="s">
        <v>256</v>
      </c>
      <c r="H69" s="80" t="s">
        <v>256</v>
      </c>
      <c r="I69" s="80"/>
      <c r="J69" s="68">
        <v>3</v>
      </c>
      <c r="K69" s="85">
        <v>6</v>
      </c>
      <c r="L69" s="101"/>
      <c r="M69" s="71"/>
      <c r="X69" s="79" t="s">
        <v>255</v>
      </c>
      <c r="Z69" s="79" t="s">
        <v>255</v>
      </c>
    </row>
    <row r="70" spans="1:26" s="79" customFormat="1" ht="21.6" customHeight="1">
      <c r="A70" s="129" t="s">
        <v>918</v>
      </c>
      <c r="B70" s="83" t="s">
        <v>108</v>
      </c>
      <c r="C70" s="83" t="s">
        <v>107</v>
      </c>
      <c r="D70" s="86" t="s">
        <v>721</v>
      </c>
      <c r="E70" s="68" t="s">
        <v>796</v>
      </c>
      <c r="F70" s="68" t="s">
        <v>796</v>
      </c>
      <c r="G70" s="80" t="s">
        <v>256</v>
      </c>
      <c r="H70" s="80" t="s">
        <v>256</v>
      </c>
      <c r="I70" s="80"/>
      <c r="J70" s="68">
        <v>3</v>
      </c>
      <c r="K70" s="85">
        <v>6</v>
      </c>
      <c r="L70" s="101"/>
      <c r="M70" s="71"/>
      <c r="X70" s="79" t="s">
        <v>255</v>
      </c>
      <c r="Z70" s="79" t="s">
        <v>255</v>
      </c>
    </row>
    <row r="71" spans="1:26" s="79" customFormat="1" ht="21.6" customHeight="1">
      <c r="A71" s="129" t="s">
        <v>919</v>
      </c>
      <c r="B71" s="83" t="s">
        <v>108</v>
      </c>
      <c r="C71" s="83" t="s">
        <v>107</v>
      </c>
      <c r="D71" s="86" t="s">
        <v>722</v>
      </c>
      <c r="E71" s="68" t="s">
        <v>796</v>
      </c>
      <c r="F71" s="68" t="s">
        <v>796</v>
      </c>
      <c r="G71" s="80" t="s">
        <v>256</v>
      </c>
      <c r="H71" s="80" t="s">
        <v>256</v>
      </c>
      <c r="I71" s="80"/>
      <c r="J71" s="68">
        <v>3</v>
      </c>
      <c r="K71" s="85">
        <v>6</v>
      </c>
      <c r="L71" s="101"/>
      <c r="M71" s="71"/>
      <c r="X71" s="79" t="s">
        <v>255</v>
      </c>
      <c r="Z71" s="79" t="s">
        <v>255</v>
      </c>
    </row>
    <row r="72" spans="1:26" s="79" customFormat="1" ht="21.6" customHeight="1">
      <c r="A72" s="129" t="s">
        <v>920</v>
      </c>
      <c r="B72" s="83" t="s">
        <v>108</v>
      </c>
      <c r="C72" s="83" t="s">
        <v>107</v>
      </c>
      <c r="D72" s="86" t="s">
        <v>723</v>
      </c>
      <c r="E72" s="68" t="s">
        <v>796</v>
      </c>
      <c r="F72" s="68" t="s">
        <v>796</v>
      </c>
      <c r="G72" s="80" t="s">
        <v>256</v>
      </c>
      <c r="H72" s="80" t="s">
        <v>256</v>
      </c>
      <c r="I72" s="80"/>
      <c r="J72" s="68">
        <v>3</v>
      </c>
      <c r="K72" s="85">
        <v>6</v>
      </c>
      <c r="L72" s="101"/>
      <c r="M72" s="71"/>
      <c r="X72" s="79" t="s">
        <v>255</v>
      </c>
      <c r="Z72" s="79" t="s">
        <v>255</v>
      </c>
    </row>
    <row r="73" spans="1:26" s="79" customFormat="1" ht="21.6" customHeight="1">
      <c r="A73" s="129" t="s">
        <v>921</v>
      </c>
      <c r="B73" s="83" t="s">
        <v>108</v>
      </c>
      <c r="C73" s="83" t="s">
        <v>107</v>
      </c>
      <c r="D73" s="86" t="s">
        <v>724</v>
      </c>
      <c r="E73" s="68" t="s">
        <v>796</v>
      </c>
      <c r="F73" s="68" t="s">
        <v>796</v>
      </c>
      <c r="G73" s="80" t="s">
        <v>256</v>
      </c>
      <c r="H73" s="80" t="s">
        <v>256</v>
      </c>
      <c r="I73" s="80"/>
      <c r="J73" s="68">
        <v>3</v>
      </c>
      <c r="K73" s="85">
        <v>6</v>
      </c>
      <c r="L73" s="101"/>
      <c r="M73" s="71"/>
      <c r="X73" s="79" t="s">
        <v>255</v>
      </c>
      <c r="Z73" s="79" t="s">
        <v>255</v>
      </c>
    </row>
    <row r="74" spans="1:26" s="84" customFormat="1" ht="21.6" customHeight="1">
      <c r="A74" s="109" t="s">
        <v>922</v>
      </c>
      <c r="B74" s="83" t="s">
        <v>110</v>
      </c>
      <c r="C74" s="83" t="s">
        <v>109</v>
      </c>
      <c r="D74" s="83" t="s">
        <v>230</v>
      </c>
      <c r="E74" s="68" t="s">
        <v>446</v>
      </c>
      <c r="F74" s="68" t="s">
        <v>794</v>
      </c>
      <c r="G74" s="68" t="s">
        <v>447</v>
      </c>
      <c r="H74" s="80" t="s">
        <v>923</v>
      </c>
      <c r="I74" s="80"/>
      <c r="J74" s="68">
        <v>6</v>
      </c>
      <c r="K74" s="85">
        <v>12</v>
      </c>
      <c r="L74" s="102" t="s">
        <v>191</v>
      </c>
      <c r="M74" s="83"/>
    </row>
    <row r="75" spans="1:26" s="84" customFormat="1" ht="21.6" customHeight="1">
      <c r="A75" s="109" t="s">
        <v>924</v>
      </c>
      <c r="B75" s="83" t="s">
        <v>110</v>
      </c>
      <c r="C75" s="83" t="s">
        <v>109</v>
      </c>
      <c r="D75" s="83" t="s">
        <v>725</v>
      </c>
      <c r="E75" s="68" t="s">
        <v>694</v>
      </c>
      <c r="F75" s="68" t="s">
        <v>794</v>
      </c>
      <c r="G75" s="68" t="s">
        <v>465</v>
      </c>
      <c r="H75" s="80" t="s">
        <v>781</v>
      </c>
      <c r="I75" s="80"/>
      <c r="J75" s="68">
        <v>6</v>
      </c>
      <c r="K75" s="85">
        <v>12</v>
      </c>
      <c r="L75" s="102" t="s">
        <v>726</v>
      </c>
      <c r="M75" s="83"/>
    </row>
    <row r="76" spans="1:26" s="84" customFormat="1" ht="21.6" customHeight="1">
      <c r="A76" s="109" t="s">
        <v>2077</v>
      </c>
      <c r="B76" s="83" t="s">
        <v>110</v>
      </c>
      <c r="C76" s="83" t="s">
        <v>109</v>
      </c>
      <c r="D76" s="83" t="s">
        <v>2078</v>
      </c>
      <c r="E76" s="68" t="s">
        <v>796</v>
      </c>
      <c r="F76" s="68" t="s">
        <v>794</v>
      </c>
      <c r="G76" s="68" t="s">
        <v>465</v>
      </c>
      <c r="H76" s="80" t="s">
        <v>2079</v>
      </c>
      <c r="I76" s="80"/>
      <c r="J76" s="68">
        <v>6</v>
      </c>
      <c r="K76" s="85">
        <v>12</v>
      </c>
      <c r="L76" s="102"/>
      <c r="M76" s="83"/>
    </row>
    <row r="77" spans="1:26" s="84" customFormat="1" ht="21.6" customHeight="1">
      <c r="A77" s="109" t="s">
        <v>3450</v>
      </c>
      <c r="B77" s="83" t="s">
        <v>110</v>
      </c>
      <c r="C77" s="83" t="s">
        <v>109</v>
      </c>
      <c r="D77" s="83" t="s">
        <v>3455</v>
      </c>
      <c r="E77" s="68" t="s">
        <v>796</v>
      </c>
      <c r="F77" s="68" t="s">
        <v>3316</v>
      </c>
      <c r="G77" s="68" t="s">
        <v>465</v>
      </c>
      <c r="H77" s="80" t="s">
        <v>3456</v>
      </c>
      <c r="I77" s="80"/>
      <c r="J77" s="68">
        <v>6</v>
      </c>
      <c r="K77" s="85">
        <v>12</v>
      </c>
      <c r="L77" s="101"/>
      <c r="M77" s="71"/>
    </row>
    <row r="78" spans="1:26" s="84" customFormat="1" ht="21.6" customHeight="1">
      <c r="A78" s="109" t="s">
        <v>925</v>
      </c>
      <c r="B78" s="83" t="s">
        <v>2080</v>
      </c>
      <c r="C78" s="83" t="s">
        <v>102</v>
      </c>
      <c r="D78" s="83" t="s">
        <v>122</v>
      </c>
      <c r="E78" s="68" t="s">
        <v>729</v>
      </c>
      <c r="F78" s="68" t="s">
        <v>639</v>
      </c>
      <c r="G78" s="68" t="s">
        <v>447</v>
      </c>
      <c r="H78" s="80">
        <v>43477</v>
      </c>
      <c r="I78" s="80"/>
      <c r="J78" s="68">
        <v>3</v>
      </c>
      <c r="K78" s="85">
        <v>6</v>
      </c>
      <c r="L78" s="102" t="s">
        <v>175</v>
      </c>
      <c r="M78" s="83"/>
    </row>
    <row r="79" spans="1:26" s="84" customFormat="1" ht="21.6" customHeight="1">
      <c r="A79" s="109" t="s">
        <v>926</v>
      </c>
      <c r="B79" s="83" t="s">
        <v>2080</v>
      </c>
      <c r="C79" s="83" t="s">
        <v>102</v>
      </c>
      <c r="D79" s="83" t="s">
        <v>123</v>
      </c>
      <c r="E79" s="68" t="s">
        <v>479</v>
      </c>
      <c r="F79" s="68" t="s">
        <v>639</v>
      </c>
      <c r="G79" s="68" t="s">
        <v>447</v>
      </c>
      <c r="H79" s="80">
        <v>43484</v>
      </c>
      <c r="I79" s="80"/>
      <c r="J79" s="68">
        <v>3</v>
      </c>
      <c r="K79" s="85">
        <v>6</v>
      </c>
      <c r="L79" s="102" t="s">
        <v>176</v>
      </c>
      <c r="M79" s="83"/>
    </row>
    <row r="80" spans="1:26" s="84" customFormat="1" ht="21.6" customHeight="1">
      <c r="A80" s="109" t="s">
        <v>927</v>
      </c>
      <c r="B80" s="83" t="s">
        <v>2080</v>
      </c>
      <c r="C80" s="83" t="s">
        <v>102</v>
      </c>
      <c r="D80" s="83" t="s">
        <v>124</v>
      </c>
      <c r="E80" s="68" t="s">
        <v>730</v>
      </c>
      <c r="F80" s="68" t="s">
        <v>639</v>
      </c>
      <c r="G80" s="68" t="s">
        <v>447</v>
      </c>
      <c r="H80" s="80">
        <v>43491</v>
      </c>
      <c r="I80" s="80"/>
      <c r="J80" s="68">
        <v>3</v>
      </c>
      <c r="K80" s="85">
        <v>6</v>
      </c>
      <c r="L80" s="102" t="s">
        <v>177</v>
      </c>
      <c r="M80" s="83"/>
    </row>
    <row r="81" spans="1:13" s="84" customFormat="1" ht="21.6" customHeight="1">
      <c r="A81" s="109" t="s">
        <v>928</v>
      </c>
      <c r="B81" s="83" t="s">
        <v>2080</v>
      </c>
      <c r="C81" s="83" t="s">
        <v>102</v>
      </c>
      <c r="D81" s="83" t="s">
        <v>125</v>
      </c>
      <c r="E81" s="68" t="s">
        <v>464</v>
      </c>
      <c r="F81" s="68" t="s">
        <v>639</v>
      </c>
      <c r="G81" s="68" t="s">
        <v>447</v>
      </c>
      <c r="H81" s="80">
        <v>43498</v>
      </c>
      <c r="I81" s="80"/>
      <c r="J81" s="68">
        <v>3</v>
      </c>
      <c r="K81" s="85">
        <v>6</v>
      </c>
      <c r="L81" s="102" t="s">
        <v>178</v>
      </c>
      <c r="M81" s="83"/>
    </row>
    <row r="82" spans="1:13" s="84" customFormat="1" ht="21.6" customHeight="1">
      <c r="A82" s="109" t="s">
        <v>929</v>
      </c>
      <c r="B82" s="83" t="s">
        <v>2080</v>
      </c>
      <c r="C82" s="83" t="s">
        <v>102</v>
      </c>
      <c r="D82" s="83" t="s">
        <v>126</v>
      </c>
      <c r="E82" s="68" t="s">
        <v>467</v>
      </c>
      <c r="F82" s="68" t="s">
        <v>639</v>
      </c>
      <c r="G82" s="68" t="s">
        <v>447</v>
      </c>
      <c r="H82" s="80">
        <v>43505</v>
      </c>
      <c r="I82" s="80"/>
      <c r="J82" s="68">
        <v>3</v>
      </c>
      <c r="K82" s="85">
        <v>6</v>
      </c>
      <c r="L82" s="102" t="s">
        <v>179</v>
      </c>
      <c r="M82" s="83"/>
    </row>
    <row r="83" spans="1:13" s="84" customFormat="1" ht="21.6" customHeight="1">
      <c r="A83" s="109" t="s">
        <v>930</v>
      </c>
      <c r="B83" s="83" t="s">
        <v>2080</v>
      </c>
      <c r="C83" s="83" t="s">
        <v>102</v>
      </c>
      <c r="D83" s="83" t="s">
        <v>127</v>
      </c>
      <c r="E83" s="68" t="s">
        <v>476</v>
      </c>
      <c r="F83" s="68" t="s">
        <v>639</v>
      </c>
      <c r="G83" s="68" t="s">
        <v>447</v>
      </c>
      <c r="H83" s="80">
        <v>43513</v>
      </c>
      <c r="I83" s="80"/>
      <c r="J83" s="68">
        <v>3</v>
      </c>
      <c r="K83" s="85">
        <v>6</v>
      </c>
      <c r="L83" s="102" t="s">
        <v>180</v>
      </c>
      <c r="M83" s="83"/>
    </row>
    <row r="84" spans="1:13" s="84" customFormat="1" ht="21.6" customHeight="1">
      <c r="A84" s="109" t="s">
        <v>931</v>
      </c>
      <c r="B84" s="83" t="s">
        <v>2080</v>
      </c>
      <c r="C84" s="83" t="s">
        <v>102</v>
      </c>
      <c r="D84" s="83" t="s">
        <v>128</v>
      </c>
      <c r="E84" s="68" t="s">
        <v>450</v>
      </c>
      <c r="F84" s="68" t="s">
        <v>639</v>
      </c>
      <c r="G84" s="68" t="s">
        <v>447</v>
      </c>
      <c r="H84" s="80">
        <v>43526</v>
      </c>
      <c r="I84" s="80"/>
      <c r="J84" s="68">
        <v>3</v>
      </c>
      <c r="K84" s="85">
        <v>6</v>
      </c>
      <c r="L84" s="102" t="s">
        <v>182</v>
      </c>
      <c r="M84" s="83"/>
    </row>
    <row r="85" spans="1:13" s="84" customFormat="1" ht="21.6" customHeight="1">
      <c r="A85" s="109" t="s">
        <v>932</v>
      </c>
      <c r="B85" s="83" t="s">
        <v>2080</v>
      </c>
      <c r="C85" s="83" t="s">
        <v>102</v>
      </c>
      <c r="D85" s="83" t="s">
        <v>130</v>
      </c>
      <c r="E85" s="68" t="s">
        <v>731</v>
      </c>
      <c r="F85" s="68" t="s">
        <v>639</v>
      </c>
      <c r="G85" s="68" t="s">
        <v>447</v>
      </c>
      <c r="H85" s="80">
        <v>43541</v>
      </c>
      <c r="I85" s="80"/>
      <c r="J85" s="68">
        <v>3</v>
      </c>
      <c r="K85" s="85">
        <v>6</v>
      </c>
      <c r="L85" s="102" t="s">
        <v>184</v>
      </c>
      <c r="M85" s="83"/>
    </row>
    <row r="86" spans="1:13" s="84" customFormat="1" ht="21.6" customHeight="1">
      <c r="A86" s="109" t="s">
        <v>933</v>
      </c>
      <c r="B86" s="83" t="s">
        <v>2080</v>
      </c>
      <c r="C86" s="83" t="s">
        <v>102</v>
      </c>
      <c r="D86" s="83" t="s">
        <v>732</v>
      </c>
      <c r="E86" s="68" t="s">
        <v>460</v>
      </c>
      <c r="F86" s="68" t="s">
        <v>639</v>
      </c>
      <c r="G86" s="68" t="s">
        <v>447</v>
      </c>
      <c r="H86" s="80">
        <v>43729</v>
      </c>
      <c r="I86" s="80"/>
      <c r="J86" s="68">
        <v>3</v>
      </c>
      <c r="K86" s="85">
        <v>6</v>
      </c>
      <c r="L86" s="102" t="s">
        <v>184</v>
      </c>
      <c r="M86" s="83"/>
    </row>
    <row r="87" spans="1:13" s="84" customFormat="1" ht="21.6" customHeight="1">
      <c r="A87" s="109" t="s">
        <v>934</v>
      </c>
      <c r="B87" s="83" t="s">
        <v>2080</v>
      </c>
      <c r="C87" s="83" t="s">
        <v>102</v>
      </c>
      <c r="D87" s="83" t="s">
        <v>733</v>
      </c>
      <c r="E87" s="68" t="s">
        <v>734</v>
      </c>
      <c r="F87" s="68" t="s">
        <v>639</v>
      </c>
      <c r="G87" s="68" t="s">
        <v>447</v>
      </c>
      <c r="H87" s="80">
        <v>43785</v>
      </c>
      <c r="I87" s="80"/>
      <c r="J87" s="68">
        <v>3</v>
      </c>
      <c r="K87" s="85">
        <v>6</v>
      </c>
      <c r="L87" s="102" t="s">
        <v>184</v>
      </c>
      <c r="M87" s="83"/>
    </row>
    <row r="88" spans="1:13" s="84" customFormat="1" ht="21.6" customHeight="1">
      <c r="A88" s="109" t="s">
        <v>240</v>
      </c>
      <c r="B88" s="83" t="s">
        <v>2080</v>
      </c>
      <c r="C88" s="83" t="s">
        <v>102</v>
      </c>
      <c r="D88" s="83" t="s">
        <v>735</v>
      </c>
      <c r="E88" s="68" t="s">
        <v>736</v>
      </c>
      <c r="F88" s="68" t="s">
        <v>639</v>
      </c>
      <c r="G88" s="68" t="s">
        <v>447</v>
      </c>
      <c r="H88" s="80">
        <v>43806</v>
      </c>
      <c r="I88" s="80"/>
      <c r="J88" s="68">
        <v>3</v>
      </c>
      <c r="K88" s="85">
        <v>6</v>
      </c>
      <c r="L88" s="102" t="s">
        <v>184</v>
      </c>
      <c r="M88" s="83"/>
    </row>
    <row r="89" spans="1:13" s="84" customFormat="1" ht="21.6" customHeight="1">
      <c r="A89" s="109" t="s">
        <v>241</v>
      </c>
      <c r="B89" s="83" t="s">
        <v>2080</v>
      </c>
      <c r="C89" s="83" t="s">
        <v>102</v>
      </c>
      <c r="D89" s="83" t="s">
        <v>737</v>
      </c>
      <c r="E89" s="68" t="s">
        <v>738</v>
      </c>
      <c r="F89" s="68" t="s">
        <v>639</v>
      </c>
      <c r="G89" s="68" t="s">
        <v>447</v>
      </c>
      <c r="H89" s="80">
        <v>43813</v>
      </c>
      <c r="I89" s="80"/>
      <c r="J89" s="68">
        <v>3</v>
      </c>
      <c r="K89" s="85">
        <v>6</v>
      </c>
      <c r="L89" s="102" t="s">
        <v>184</v>
      </c>
      <c r="M89" s="83"/>
    </row>
    <row r="90" spans="1:13" s="84" customFormat="1" ht="21.6" customHeight="1">
      <c r="A90" s="109" t="s">
        <v>242</v>
      </c>
      <c r="B90" s="83" t="s">
        <v>2080</v>
      </c>
      <c r="C90" s="83" t="s">
        <v>102</v>
      </c>
      <c r="D90" s="83" t="s">
        <v>739</v>
      </c>
      <c r="E90" s="68" t="s">
        <v>740</v>
      </c>
      <c r="F90" s="68" t="s">
        <v>639</v>
      </c>
      <c r="G90" s="68" t="s">
        <v>447</v>
      </c>
      <c r="H90" s="80">
        <v>43820</v>
      </c>
      <c r="I90" s="80"/>
      <c r="J90" s="68">
        <v>3</v>
      </c>
      <c r="K90" s="85">
        <v>6</v>
      </c>
      <c r="L90" s="102" t="s">
        <v>184</v>
      </c>
      <c r="M90" s="83"/>
    </row>
    <row r="91" spans="1:13" s="84" customFormat="1" ht="21.6" customHeight="1">
      <c r="A91" s="109" t="s">
        <v>935</v>
      </c>
      <c r="B91" s="83" t="s">
        <v>2080</v>
      </c>
      <c r="C91" s="83" t="s">
        <v>102</v>
      </c>
      <c r="D91" s="83" t="s">
        <v>741</v>
      </c>
      <c r="E91" s="68" t="s">
        <v>742</v>
      </c>
      <c r="F91" s="68" t="s">
        <v>639</v>
      </c>
      <c r="G91" s="68" t="s">
        <v>447</v>
      </c>
      <c r="H91" s="80">
        <v>43841</v>
      </c>
      <c r="I91" s="80"/>
      <c r="J91" s="68">
        <v>3</v>
      </c>
      <c r="K91" s="85">
        <v>6</v>
      </c>
      <c r="L91" s="102" t="s">
        <v>184</v>
      </c>
      <c r="M91" s="83"/>
    </row>
    <row r="92" spans="1:13" s="84" customFormat="1" ht="21.6" customHeight="1">
      <c r="A92" s="109" t="s">
        <v>936</v>
      </c>
      <c r="B92" s="83" t="s">
        <v>2080</v>
      </c>
      <c r="C92" s="83" t="s">
        <v>102</v>
      </c>
      <c r="D92" s="83" t="s">
        <v>743</v>
      </c>
      <c r="E92" s="68" t="s">
        <v>744</v>
      </c>
      <c r="F92" s="68" t="s">
        <v>639</v>
      </c>
      <c r="G92" s="68" t="s">
        <v>447</v>
      </c>
      <c r="H92" s="80">
        <v>43848</v>
      </c>
      <c r="I92" s="80"/>
      <c r="J92" s="68">
        <v>3</v>
      </c>
      <c r="K92" s="85">
        <v>6</v>
      </c>
      <c r="L92" s="102" t="s">
        <v>184</v>
      </c>
      <c r="M92" s="83"/>
    </row>
    <row r="93" spans="1:13" s="84" customFormat="1" ht="21.6" customHeight="1">
      <c r="A93" s="109" t="s">
        <v>937</v>
      </c>
      <c r="B93" s="83" t="s">
        <v>2080</v>
      </c>
      <c r="C93" s="83" t="s">
        <v>102</v>
      </c>
      <c r="D93" s="83" t="s">
        <v>745</v>
      </c>
      <c r="E93" s="68" t="s">
        <v>746</v>
      </c>
      <c r="F93" s="68" t="s">
        <v>639</v>
      </c>
      <c r="G93" s="68" t="s">
        <v>447</v>
      </c>
      <c r="H93" s="80">
        <v>43855</v>
      </c>
      <c r="I93" s="80"/>
      <c r="J93" s="68">
        <v>3</v>
      </c>
      <c r="K93" s="85">
        <v>6</v>
      </c>
      <c r="L93" s="102" t="s">
        <v>184</v>
      </c>
      <c r="M93" s="83"/>
    </row>
    <row r="94" spans="1:13" s="84" customFormat="1" ht="21.6" customHeight="1">
      <c r="A94" s="109" t="s">
        <v>938</v>
      </c>
      <c r="B94" s="83" t="s">
        <v>2080</v>
      </c>
      <c r="C94" s="83" t="s">
        <v>102</v>
      </c>
      <c r="D94" s="83" t="s">
        <v>747</v>
      </c>
      <c r="E94" s="68" t="s">
        <v>748</v>
      </c>
      <c r="F94" s="68" t="s">
        <v>639</v>
      </c>
      <c r="G94" s="68" t="s">
        <v>447</v>
      </c>
      <c r="H94" s="80">
        <v>43863</v>
      </c>
      <c r="I94" s="80"/>
      <c r="J94" s="68">
        <v>3</v>
      </c>
      <c r="K94" s="85">
        <v>6</v>
      </c>
      <c r="L94" s="102" t="s">
        <v>184</v>
      </c>
      <c r="M94" s="83"/>
    </row>
    <row r="95" spans="1:13" s="84" customFormat="1" ht="21.6" customHeight="1">
      <c r="A95" s="109" t="s">
        <v>939</v>
      </c>
      <c r="B95" s="83" t="s">
        <v>2080</v>
      </c>
      <c r="C95" s="83" t="s">
        <v>102</v>
      </c>
      <c r="D95" s="83" t="s">
        <v>749</v>
      </c>
      <c r="E95" s="68" t="s">
        <v>750</v>
      </c>
      <c r="F95" s="68" t="s">
        <v>639</v>
      </c>
      <c r="G95" s="68" t="s">
        <v>447</v>
      </c>
      <c r="H95" s="80">
        <v>43869</v>
      </c>
      <c r="I95" s="80"/>
      <c r="J95" s="68">
        <v>3</v>
      </c>
      <c r="K95" s="85">
        <v>6</v>
      </c>
      <c r="L95" s="102" t="s">
        <v>184</v>
      </c>
      <c r="M95" s="83"/>
    </row>
    <row r="96" spans="1:13" s="84" customFormat="1" ht="21.6" customHeight="1">
      <c r="A96" s="109" t="s">
        <v>940</v>
      </c>
      <c r="B96" s="83" t="s">
        <v>2080</v>
      </c>
      <c r="C96" s="83" t="s">
        <v>102</v>
      </c>
      <c r="D96" s="83" t="s">
        <v>751</v>
      </c>
      <c r="E96" s="68" t="s">
        <v>697</v>
      </c>
      <c r="F96" s="68" t="s">
        <v>639</v>
      </c>
      <c r="G96" s="68" t="s">
        <v>447</v>
      </c>
      <c r="H96" s="80">
        <v>43876</v>
      </c>
      <c r="I96" s="80"/>
      <c r="J96" s="68">
        <v>3</v>
      </c>
      <c r="K96" s="85">
        <v>6</v>
      </c>
      <c r="L96" s="102" t="s">
        <v>184</v>
      </c>
      <c r="M96" s="83"/>
    </row>
    <row r="97" spans="1:13" s="84" customFormat="1" ht="21.6" customHeight="1">
      <c r="A97" s="109" t="s">
        <v>941</v>
      </c>
      <c r="B97" s="83" t="s">
        <v>2080</v>
      </c>
      <c r="C97" s="83" t="s">
        <v>102</v>
      </c>
      <c r="D97" s="83" t="s">
        <v>752</v>
      </c>
      <c r="E97" s="68" t="s">
        <v>753</v>
      </c>
      <c r="F97" s="68" t="s">
        <v>639</v>
      </c>
      <c r="G97" s="68" t="s">
        <v>480</v>
      </c>
      <c r="H97" s="80">
        <v>44170</v>
      </c>
      <c r="I97" s="80"/>
      <c r="J97" s="68">
        <v>3</v>
      </c>
      <c r="K97" s="85">
        <v>6</v>
      </c>
      <c r="L97" s="102" t="s">
        <v>184</v>
      </c>
      <c r="M97" s="83"/>
    </row>
    <row r="98" spans="1:13" s="84" customFormat="1" ht="21.6" customHeight="1">
      <c r="A98" s="109" t="s">
        <v>942</v>
      </c>
      <c r="B98" s="83" t="s">
        <v>2080</v>
      </c>
      <c r="C98" s="83" t="s">
        <v>102</v>
      </c>
      <c r="D98" s="83" t="s">
        <v>754</v>
      </c>
      <c r="E98" s="68" t="s">
        <v>755</v>
      </c>
      <c r="F98" s="68" t="s">
        <v>639</v>
      </c>
      <c r="G98" s="68" t="s">
        <v>465</v>
      </c>
      <c r="H98" s="80">
        <v>44177</v>
      </c>
      <c r="I98" s="80"/>
      <c r="J98" s="68">
        <v>3</v>
      </c>
      <c r="K98" s="85">
        <v>6</v>
      </c>
      <c r="L98" s="102" t="s">
        <v>184</v>
      </c>
      <c r="M98" s="83"/>
    </row>
    <row r="99" spans="1:13" s="84" customFormat="1" ht="21.6" customHeight="1">
      <c r="A99" s="109" t="s">
        <v>943</v>
      </c>
      <c r="B99" s="83" t="s">
        <v>2080</v>
      </c>
      <c r="C99" s="83" t="s">
        <v>102</v>
      </c>
      <c r="D99" s="83" t="s">
        <v>756</v>
      </c>
      <c r="E99" s="68" t="s">
        <v>475</v>
      </c>
      <c r="F99" s="68" t="s">
        <v>639</v>
      </c>
      <c r="G99" s="68" t="s">
        <v>465</v>
      </c>
      <c r="H99" s="80">
        <v>44219</v>
      </c>
      <c r="I99" s="80"/>
      <c r="J99" s="68">
        <v>3</v>
      </c>
      <c r="K99" s="85">
        <v>6</v>
      </c>
      <c r="L99" s="102" t="s">
        <v>184</v>
      </c>
      <c r="M99" s="83"/>
    </row>
    <row r="100" spans="1:13" s="84" customFormat="1" ht="21.6" customHeight="1">
      <c r="A100" s="109" t="s">
        <v>944</v>
      </c>
      <c r="B100" s="83" t="s">
        <v>2080</v>
      </c>
      <c r="C100" s="83" t="s">
        <v>102</v>
      </c>
      <c r="D100" s="83" t="s">
        <v>757</v>
      </c>
      <c r="E100" s="68" t="s">
        <v>758</v>
      </c>
      <c r="F100" s="68" t="s">
        <v>639</v>
      </c>
      <c r="G100" s="68" t="s">
        <v>465</v>
      </c>
      <c r="H100" s="80">
        <v>44227</v>
      </c>
      <c r="I100" s="80"/>
      <c r="J100" s="68">
        <v>3</v>
      </c>
      <c r="K100" s="85">
        <v>6</v>
      </c>
      <c r="L100" s="102" t="s">
        <v>184</v>
      </c>
      <c r="M100" s="83"/>
    </row>
    <row r="101" spans="1:13" s="84" customFormat="1" ht="21.6" customHeight="1">
      <c r="A101" s="109" t="s">
        <v>945</v>
      </c>
      <c r="B101" s="83" t="s">
        <v>2080</v>
      </c>
      <c r="C101" s="83" t="s">
        <v>102</v>
      </c>
      <c r="D101" s="83" t="s">
        <v>759</v>
      </c>
      <c r="E101" s="68" t="s">
        <v>760</v>
      </c>
      <c r="F101" s="68" t="s">
        <v>639</v>
      </c>
      <c r="G101" s="68" t="s">
        <v>465</v>
      </c>
      <c r="H101" s="80">
        <v>44240</v>
      </c>
      <c r="I101" s="80"/>
      <c r="J101" s="68">
        <v>3</v>
      </c>
      <c r="K101" s="85">
        <v>6</v>
      </c>
      <c r="L101" s="102" t="s">
        <v>184</v>
      </c>
      <c r="M101" s="83"/>
    </row>
    <row r="102" spans="1:13" s="84" customFormat="1" ht="21.6" customHeight="1">
      <c r="A102" s="109" t="s">
        <v>946</v>
      </c>
      <c r="B102" s="83" t="s">
        <v>2080</v>
      </c>
      <c r="C102" s="94" t="s">
        <v>102</v>
      </c>
      <c r="D102" s="94" t="s">
        <v>761</v>
      </c>
      <c r="E102" s="124" t="s">
        <v>762</v>
      </c>
      <c r="F102" s="124" t="s">
        <v>639</v>
      </c>
      <c r="G102" s="124" t="s">
        <v>465</v>
      </c>
      <c r="H102" s="130">
        <v>44268</v>
      </c>
      <c r="I102" s="130"/>
      <c r="J102" s="124">
        <v>3</v>
      </c>
      <c r="K102" s="131">
        <v>6</v>
      </c>
      <c r="L102" s="102" t="s">
        <v>184</v>
      </c>
      <c r="M102" s="83"/>
    </row>
    <row r="103" spans="1:13" s="359" customFormat="1" ht="21.6" hidden="1" customHeight="1">
      <c r="A103" s="356"/>
      <c r="B103" s="358" t="s">
        <v>2080</v>
      </c>
      <c r="C103" s="370" t="s">
        <v>102</v>
      </c>
      <c r="D103" s="370" t="s">
        <v>3013</v>
      </c>
      <c r="E103" s="365"/>
      <c r="F103" s="365"/>
      <c r="G103" s="365"/>
      <c r="H103" s="367" t="s">
        <v>3308</v>
      </c>
      <c r="I103" s="371"/>
      <c r="J103" s="372">
        <v>3</v>
      </c>
      <c r="K103" s="373">
        <v>6</v>
      </c>
      <c r="L103" s="369"/>
      <c r="M103" s="351"/>
    </row>
    <row r="104" spans="1:13" ht="22.9" customHeight="1">
      <c r="A104" s="109" t="s">
        <v>2081</v>
      </c>
      <c r="B104" s="83" t="s">
        <v>2080</v>
      </c>
      <c r="C104" s="83" t="s">
        <v>2082</v>
      </c>
      <c r="D104" s="83" t="s">
        <v>2941</v>
      </c>
      <c r="E104" s="68" t="s">
        <v>2084</v>
      </c>
      <c r="F104" s="68" t="s">
        <v>639</v>
      </c>
      <c r="G104" s="68" t="s">
        <v>465</v>
      </c>
      <c r="H104" s="113">
        <v>44464</v>
      </c>
      <c r="I104" s="80"/>
      <c r="J104" s="124">
        <v>3</v>
      </c>
      <c r="K104" s="131">
        <v>6</v>
      </c>
      <c r="L104" s="67"/>
    </row>
    <row r="105" spans="1:13" ht="22.9" customHeight="1">
      <c r="A105" s="109" t="s">
        <v>2085</v>
      </c>
      <c r="B105" s="83" t="s">
        <v>2080</v>
      </c>
      <c r="C105" s="83" t="s">
        <v>2082</v>
      </c>
      <c r="D105" s="83" t="s">
        <v>2942</v>
      </c>
      <c r="E105" s="68" t="s">
        <v>460</v>
      </c>
      <c r="F105" s="68" t="s">
        <v>639</v>
      </c>
      <c r="G105" s="80" t="s">
        <v>480</v>
      </c>
      <c r="H105" s="113">
        <v>44485</v>
      </c>
      <c r="I105" s="80"/>
      <c r="J105" s="124">
        <v>3</v>
      </c>
      <c r="K105" s="131">
        <v>6</v>
      </c>
      <c r="L105" s="67"/>
    </row>
    <row r="106" spans="1:13" ht="22.9" customHeight="1">
      <c r="A106" s="109" t="s">
        <v>2086</v>
      </c>
      <c r="B106" s="83" t="s">
        <v>2080</v>
      </c>
      <c r="C106" s="83" t="s">
        <v>2082</v>
      </c>
      <c r="D106" s="83" t="s">
        <v>2943</v>
      </c>
      <c r="E106" s="68" t="s">
        <v>2087</v>
      </c>
      <c r="F106" s="68" t="s">
        <v>639</v>
      </c>
      <c r="G106" s="80" t="s">
        <v>480</v>
      </c>
      <c r="H106" s="113">
        <v>44506</v>
      </c>
      <c r="I106" s="80"/>
      <c r="J106" s="124">
        <v>3</v>
      </c>
      <c r="K106" s="131">
        <v>6</v>
      </c>
      <c r="L106" s="67"/>
    </row>
    <row r="107" spans="1:13" ht="22.9" customHeight="1">
      <c r="A107" s="109" t="s">
        <v>2088</v>
      </c>
      <c r="B107" s="83" t="s">
        <v>2080</v>
      </c>
      <c r="C107" s="83" t="s">
        <v>2082</v>
      </c>
      <c r="D107" s="83" t="s">
        <v>2944</v>
      </c>
      <c r="E107" s="122" t="s">
        <v>638</v>
      </c>
      <c r="F107" s="68" t="s">
        <v>639</v>
      </c>
      <c r="G107" s="80" t="s">
        <v>480</v>
      </c>
      <c r="H107" s="113">
        <v>44513</v>
      </c>
      <c r="I107" s="80"/>
      <c r="J107" s="124">
        <v>3</v>
      </c>
      <c r="K107" s="131">
        <v>6</v>
      </c>
      <c r="L107" s="67"/>
    </row>
    <row r="108" spans="1:13" ht="22.9" customHeight="1">
      <c r="A108" s="109" t="s">
        <v>2089</v>
      </c>
      <c r="B108" s="83" t="s">
        <v>2080</v>
      </c>
      <c r="C108" s="83" t="s">
        <v>2082</v>
      </c>
      <c r="D108" s="83" t="s">
        <v>2945</v>
      </c>
      <c r="E108" s="122" t="s">
        <v>614</v>
      </c>
      <c r="F108" s="68" t="s">
        <v>639</v>
      </c>
      <c r="G108" s="80" t="s">
        <v>480</v>
      </c>
      <c r="H108" s="113">
        <v>44541</v>
      </c>
      <c r="I108" s="80"/>
      <c r="J108" s="124">
        <v>3</v>
      </c>
      <c r="K108" s="131">
        <v>6</v>
      </c>
      <c r="L108" s="67"/>
    </row>
    <row r="109" spans="1:13" ht="22.9" customHeight="1">
      <c r="A109" s="109" t="s">
        <v>2090</v>
      </c>
      <c r="B109" s="83" t="s">
        <v>2080</v>
      </c>
      <c r="C109" s="83" t="s">
        <v>2082</v>
      </c>
      <c r="D109" s="83" t="s">
        <v>2946</v>
      </c>
      <c r="E109" s="122" t="s">
        <v>487</v>
      </c>
      <c r="F109" s="68" t="s">
        <v>639</v>
      </c>
      <c r="G109" s="80" t="s">
        <v>480</v>
      </c>
      <c r="H109" s="113">
        <v>44555</v>
      </c>
      <c r="I109" s="80"/>
      <c r="J109" s="124">
        <v>3</v>
      </c>
      <c r="K109" s="131">
        <v>6</v>
      </c>
      <c r="L109" s="67"/>
    </row>
    <row r="110" spans="1:13" ht="22.9" hidden="1" customHeight="1">
      <c r="A110" s="73" t="s">
        <v>2091</v>
      </c>
      <c r="B110" s="74" t="s">
        <v>2080</v>
      </c>
      <c r="C110" s="74" t="s">
        <v>2082</v>
      </c>
      <c r="D110" s="74" t="s">
        <v>2083</v>
      </c>
      <c r="E110" s="128" t="s">
        <v>2092</v>
      </c>
      <c r="F110" s="75" t="s">
        <v>639</v>
      </c>
      <c r="G110" s="77" t="s">
        <v>465</v>
      </c>
      <c r="H110" s="116">
        <v>44583</v>
      </c>
      <c r="I110" s="77"/>
      <c r="J110" s="96">
        <v>3</v>
      </c>
      <c r="K110" s="123">
        <v>6</v>
      </c>
      <c r="L110" s="67"/>
    </row>
    <row r="111" spans="1:13" ht="22.9" customHeight="1">
      <c r="A111" s="109" t="s">
        <v>2093</v>
      </c>
      <c r="B111" s="83" t="s">
        <v>2080</v>
      </c>
      <c r="C111" s="83" t="s">
        <v>2082</v>
      </c>
      <c r="D111" s="83" t="s">
        <v>2947</v>
      </c>
      <c r="E111" s="122" t="s">
        <v>508</v>
      </c>
      <c r="F111" s="68" t="s">
        <v>639</v>
      </c>
      <c r="G111" s="80" t="s">
        <v>465</v>
      </c>
      <c r="H111" s="113">
        <v>44597</v>
      </c>
      <c r="I111" s="80"/>
      <c r="J111" s="124">
        <v>3</v>
      </c>
      <c r="K111" s="131">
        <v>6</v>
      </c>
      <c r="L111" s="67"/>
    </row>
    <row r="112" spans="1:13" ht="22.9" customHeight="1">
      <c r="A112" s="109" t="s">
        <v>3457</v>
      </c>
      <c r="B112" s="83" t="s">
        <v>2080</v>
      </c>
      <c r="C112" s="83" t="s">
        <v>2082</v>
      </c>
      <c r="D112" s="83" t="s">
        <v>3403</v>
      </c>
      <c r="E112" s="124" t="s">
        <v>446</v>
      </c>
      <c r="F112" s="124" t="s">
        <v>639</v>
      </c>
      <c r="G112" s="124" t="s">
        <v>3311</v>
      </c>
      <c r="H112" s="130">
        <v>44835</v>
      </c>
      <c r="I112" s="80"/>
      <c r="J112" s="124">
        <v>3</v>
      </c>
      <c r="K112" s="131">
        <v>6</v>
      </c>
      <c r="L112" s="67"/>
    </row>
    <row r="113" spans="1:11" ht="22.9" customHeight="1">
      <c r="A113" s="109" t="s">
        <v>3458</v>
      </c>
      <c r="B113" s="83" t="s">
        <v>2080</v>
      </c>
      <c r="C113" s="83" t="s">
        <v>2082</v>
      </c>
      <c r="D113" s="83" t="s">
        <v>3404</v>
      </c>
      <c r="E113" s="68" t="s">
        <v>3355</v>
      </c>
      <c r="F113" s="124" t="s">
        <v>639</v>
      </c>
      <c r="G113" s="124" t="s">
        <v>3311</v>
      </c>
      <c r="H113" s="80">
        <v>44849</v>
      </c>
      <c r="I113" s="80"/>
      <c r="J113" s="124">
        <v>3</v>
      </c>
      <c r="K113" s="131">
        <v>6</v>
      </c>
    </row>
    <row r="114" spans="1:11" ht="22.9" customHeight="1">
      <c r="A114" s="109" t="s">
        <v>3459</v>
      </c>
      <c r="B114" s="83" t="s">
        <v>2080</v>
      </c>
      <c r="C114" s="83" t="s">
        <v>2082</v>
      </c>
      <c r="D114" s="83" t="s">
        <v>2942</v>
      </c>
      <c r="E114" s="68" t="s">
        <v>3356</v>
      </c>
      <c r="F114" s="124" t="s">
        <v>639</v>
      </c>
      <c r="G114" s="124" t="s">
        <v>3311</v>
      </c>
      <c r="H114" s="80">
        <v>44877</v>
      </c>
      <c r="I114" s="80"/>
      <c r="J114" s="124">
        <v>3</v>
      </c>
      <c r="K114" s="131">
        <v>6</v>
      </c>
    </row>
    <row r="115" spans="1:11" ht="22.9" customHeight="1">
      <c r="A115" s="109" t="s">
        <v>3460</v>
      </c>
      <c r="B115" s="83" t="s">
        <v>2080</v>
      </c>
      <c r="C115" s="83" t="s">
        <v>2082</v>
      </c>
      <c r="D115" s="83" t="s">
        <v>3405</v>
      </c>
      <c r="E115" s="68" t="s">
        <v>3357</v>
      </c>
      <c r="F115" s="124" t="s">
        <v>639</v>
      </c>
      <c r="G115" s="124" t="s">
        <v>3311</v>
      </c>
      <c r="H115" s="80">
        <v>44898</v>
      </c>
      <c r="I115" s="80"/>
      <c r="J115" s="124">
        <v>3</v>
      </c>
      <c r="K115" s="131">
        <v>6</v>
      </c>
    </row>
    <row r="116" spans="1:11" ht="22.9" customHeight="1">
      <c r="A116" s="109" t="s">
        <v>3461</v>
      </c>
      <c r="B116" s="83" t="s">
        <v>2080</v>
      </c>
      <c r="C116" s="83" t="s">
        <v>2082</v>
      </c>
      <c r="D116" s="83" t="s">
        <v>3406</v>
      </c>
      <c r="E116" s="68" t="s">
        <v>3358</v>
      </c>
      <c r="F116" s="124" t="s">
        <v>639</v>
      </c>
      <c r="G116" s="124" t="s">
        <v>3311</v>
      </c>
      <c r="H116" s="80">
        <v>44905</v>
      </c>
      <c r="I116" s="80"/>
      <c r="J116" s="124">
        <v>3</v>
      </c>
      <c r="K116" s="131">
        <v>6</v>
      </c>
    </row>
    <row r="117" spans="1:11" ht="22.9" customHeight="1">
      <c r="A117" s="109" t="s">
        <v>3462</v>
      </c>
      <c r="B117" s="83" t="s">
        <v>2080</v>
      </c>
      <c r="C117" s="83" t="s">
        <v>2082</v>
      </c>
      <c r="D117" s="83" t="s">
        <v>3407</v>
      </c>
      <c r="E117" s="68" t="s">
        <v>3359</v>
      </c>
      <c r="F117" s="124" t="s">
        <v>639</v>
      </c>
      <c r="G117" s="124" t="s">
        <v>3311</v>
      </c>
      <c r="H117" s="80">
        <v>44913</v>
      </c>
      <c r="I117" s="80"/>
      <c r="J117" s="124">
        <v>3</v>
      </c>
      <c r="K117" s="131">
        <v>6</v>
      </c>
    </row>
    <row r="118" spans="1:11" ht="22.9" customHeight="1">
      <c r="A118" s="109" t="s">
        <v>3463</v>
      </c>
      <c r="B118" s="83" t="s">
        <v>2080</v>
      </c>
      <c r="C118" s="83" t="s">
        <v>2082</v>
      </c>
      <c r="D118" s="83" t="s">
        <v>3408</v>
      </c>
      <c r="E118" s="68" t="s">
        <v>3360</v>
      </c>
      <c r="F118" s="124" t="s">
        <v>639</v>
      </c>
      <c r="G118" s="124" t="s">
        <v>3311</v>
      </c>
      <c r="H118" s="80">
        <v>44940</v>
      </c>
      <c r="I118" s="80"/>
      <c r="J118" s="124">
        <v>3</v>
      </c>
      <c r="K118" s="131">
        <v>6</v>
      </c>
    </row>
    <row r="119" spans="1:11" ht="22.9" customHeight="1">
      <c r="A119" s="109" t="s">
        <v>3464</v>
      </c>
      <c r="B119" s="83" t="s">
        <v>2080</v>
      </c>
      <c r="C119" s="83" t="s">
        <v>2082</v>
      </c>
      <c r="D119" s="83" t="s">
        <v>3409</v>
      </c>
      <c r="E119" s="68" t="s">
        <v>3361</v>
      </c>
      <c r="F119" s="124" t="s">
        <v>639</v>
      </c>
      <c r="G119" s="124" t="s">
        <v>3311</v>
      </c>
      <c r="H119" s="80">
        <v>44996</v>
      </c>
      <c r="I119" s="80"/>
      <c r="J119" s="124">
        <v>3</v>
      </c>
      <c r="K119" s="131">
        <v>6</v>
      </c>
    </row>
    <row r="120" spans="1:11" ht="22.9" customHeight="1">
      <c r="D120" s="98"/>
      <c r="E120" s="67"/>
      <c r="F120" s="67"/>
      <c r="G120" s="67"/>
      <c r="H120" s="67"/>
      <c r="I120" s="67"/>
      <c r="K120" s="99"/>
    </row>
    <row r="121" spans="1:11" ht="19.149999999999999" customHeight="1">
      <c r="D121" s="98"/>
      <c r="E121" s="67"/>
      <c r="F121" s="67"/>
      <c r="G121" s="67"/>
      <c r="H121" s="67"/>
      <c r="I121" s="67"/>
      <c r="K121" s="99"/>
    </row>
    <row r="122" spans="1:11" ht="19.149999999999999" customHeight="1">
      <c r="D122" s="98"/>
      <c r="E122" s="67"/>
      <c r="F122" s="67"/>
      <c r="G122" s="67"/>
      <c r="H122" s="67"/>
      <c r="I122" s="67"/>
      <c r="K122" s="99"/>
    </row>
    <row r="123" spans="1:11" ht="19.149999999999999" customHeight="1">
      <c r="D123" s="98"/>
      <c r="E123" s="67"/>
      <c r="F123" s="67"/>
      <c r="G123" s="67"/>
      <c r="H123" s="67"/>
      <c r="I123" s="67"/>
      <c r="K123" s="99"/>
    </row>
    <row r="124" spans="1:11" ht="19.149999999999999" customHeight="1">
      <c r="D124" s="98"/>
      <c r="E124" s="67"/>
      <c r="F124" s="67"/>
      <c r="G124" s="67"/>
      <c r="H124" s="67"/>
      <c r="I124" s="67"/>
      <c r="K124" s="99"/>
    </row>
    <row r="125" spans="1:11" ht="19.149999999999999" customHeight="1">
      <c r="D125" s="98"/>
      <c r="E125" s="67"/>
      <c r="F125" s="67"/>
      <c r="G125" s="67"/>
      <c r="H125" s="67"/>
      <c r="I125" s="67"/>
      <c r="K125" s="99"/>
    </row>
    <row r="126" spans="1:11" ht="19.149999999999999" customHeight="1">
      <c r="D126" s="98"/>
      <c r="E126" s="67"/>
      <c r="F126" s="67"/>
      <c r="G126" s="67"/>
      <c r="H126" s="67"/>
      <c r="I126" s="67"/>
      <c r="K126" s="99"/>
    </row>
    <row r="127" spans="1:11" ht="19.149999999999999" customHeight="1">
      <c r="D127" s="98"/>
      <c r="E127" s="67"/>
      <c r="F127" s="67"/>
      <c r="G127" s="67"/>
      <c r="H127" s="67"/>
      <c r="I127" s="67"/>
      <c r="K127" s="99"/>
    </row>
  </sheetData>
  <sheetProtection algorithmName="SHA-512" hashValue="Z1IARcLtr+vJ2Tu/DYHZZUJE9mdiZYYoYQPl9j2i/Q/I2DzbNZZMjiKJ87T7A2YUbHsW5ca4I7/xx/pWJO0JSQ==" saltValue="vmxz7WJiVqy8saJYdtxSZQ==" spinCount="100000" sheet="1" autoFilter="0"/>
  <sortState xmlns:xlrd2="http://schemas.microsoft.com/office/spreadsheetml/2017/richdata2" ref="C3:V65">
    <sortCondition ref="C3:C65"/>
  </sortState>
  <phoneticPr fontId="2"/>
  <conditionalFormatting sqref="A3:A110">
    <cfRule type="duplicateValues" dxfId="4" priority="1018"/>
  </conditionalFormatting>
  <conditionalFormatting sqref="A74:A110 A3:A68">
    <cfRule type="duplicateValues" dxfId="3" priority="1015"/>
  </conditionalFormatting>
  <conditionalFormatting sqref="A111:A119">
    <cfRule type="duplicateValues" dxfId="2" priority="1"/>
    <cfRule type="duplicateValues" dxfId="1" priority="2"/>
  </conditionalFormatting>
  <conditionalFormatting sqref="A120:A1048576 A2 A69:A73">
    <cfRule type="duplicateValues" dxfId="0" priority="4"/>
  </conditionalFormatting>
  <pageMargins left="0.7" right="0.7" top="0.75" bottom="0.75" header="0.3" footer="0.3"/>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D1EA-D34A-4FFE-B0B1-7A7BEB03D3DE}">
  <sheetPr>
    <tabColor theme="8" tint="0.59999389629810485"/>
  </sheetPr>
  <dimension ref="A1:H117"/>
  <sheetViews>
    <sheetView workbookViewId="0">
      <pane ySplit="2" topLeftCell="A3" activePane="bottomLeft" state="frozen"/>
      <selection pane="bottomLeft" activeCell="F127" sqref="F127"/>
    </sheetView>
  </sheetViews>
  <sheetFormatPr defaultColWidth="15.75" defaultRowHeight="22.15" customHeight="1"/>
  <cols>
    <col min="1" max="1" width="12.25" style="178" customWidth="1"/>
    <col min="2" max="2" width="15.75" style="136"/>
    <col min="3" max="3" width="32.25" style="136" customWidth="1"/>
    <col min="4" max="4" width="11.75" style="178" customWidth="1"/>
    <col min="5" max="5" width="24" style="136" customWidth="1"/>
    <col min="6" max="6" width="32.75" style="136" customWidth="1"/>
    <col min="7" max="7" width="17.875" style="132" hidden="1" customWidth="1"/>
    <col min="8" max="8" width="7.25" style="178" customWidth="1"/>
    <col min="9" max="16384" width="15.75" style="136"/>
  </cols>
  <sheetData>
    <row r="1" spans="1:8" ht="22.15" customHeight="1">
      <c r="A1" s="221" t="s">
        <v>1807</v>
      </c>
      <c r="G1" s="312" t="s">
        <v>1895</v>
      </c>
    </row>
    <row r="2" spans="1:8" ht="22.15" customHeight="1">
      <c r="A2" s="179" t="s">
        <v>234</v>
      </c>
      <c r="B2" s="180" t="s">
        <v>1784</v>
      </c>
      <c r="C2" s="180" t="s">
        <v>100</v>
      </c>
      <c r="D2" s="180" t="s">
        <v>376</v>
      </c>
      <c r="E2" s="180" t="s">
        <v>377</v>
      </c>
      <c r="F2" s="180" t="s">
        <v>378</v>
      </c>
      <c r="G2" s="181" t="s">
        <v>379</v>
      </c>
      <c r="H2" s="182" t="s">
        <v>380</v>
      </c>
    </row>
    <row r="3" spans="1:8" ht="22.15" customHeight="1">
      <c r="A3" s="340" t="s">
        <v>1783</v>
      </c>
      <c r="B3" s="108" t="s">
        <v>2094</v>
      </c>
      <c r="C3" s="108" t="s">
        <v>257</v>
      </c>
      <c r="D3" s="88" t="s">
        <v>329</v>
      </c>
      <c r="E3" s="108" t="s">
        <v>2095</v>
      </c>
      <c r="F3" s="108" t="s">
        <v>1058</v>
      </c>
      <c r="G3" s="341" t="s">
        <v>265</v>
      </c>
      <c r="H3" s="342">
        <v>2</v>
      </c>
    </row>
    <row r="4" spans="1:8" ht="22.15" customHeight="1">
      <c r="A4" s="340" t="s">
        <v>947</v>
      </c>
      <c r="B4" s="108" t="s">
        <v>29</v>
      </c>
      <c r="C4" s="108" t="s">
        <v>257</v>
      </c>
      <c r="D4" s="88" t="s">
        <v>329</v>
      </c>
      <c r="E4" s="108" t="s">
        <v>258</v>
      </c>
      <c r="F4" s="108" t="s">
        <v>1059</v>
      </c>
      <c r="G4" s="341" t="s">
        <v>266</v>
      </c>
      <c r="H4" s="342">
        <v>2</v>
      </c>
    </row>
    <row r="5" spans="1:8" ht="22.15" customHeight="1">
      <c r="A5" s="340" t="s">
        <v>948</v>
      </c>
      <c r="B5" s="108" t="s">
        <v>29</v>
      </c>
      <c r="C5" s="108" t="s">
        <v>257</v>
      </c>
      <c r="D5" s="88" t="s">
        <v>329</v>
      </c>
      <c r="E5" s="108" t="s">
        <v>258</v>
      </c>
      <c r="F5" s="108" t="s">
        <v>1060</v>
      </c>
      <c r="G5" s="341" t="s">
        <v>267</v>
      </c>
      <c r="H5" s="342">
        <v>2</v>
      </c>
    </row>
    <row r="6" spans="1:8" ht="22.15" customHeight="1">
      <c r="A6" s="340" t="s">
        <v>949</v>
      </c>
      <c r="B6" s="108" t="s">
        <v>29</v>
      </c>
      <c r="C6" s="108" t="s">
        <v>257</v>
      </c>
      <c r="D6" s="88" t="s">
        <v>329</v>
      </c>
      <c r="E6" s="108" t="s">
        <v>258</v>
      </c>
      <c r="F6" s="108" t="s">
        <v>1061</v>
      </c>
      <c r="G6" s="341" t="s">
        <v>268</v>
      </c>
      <c r="H6" s="342">
        <v>2</v>
      </c>
    </row>
    <row r="7" spans="1:8" ht="22.15" customHeight="1">
      <c r="A7" s="340" t="s">
        <v>950</v>
      </c>
      <c r="B7" s="108" t="s">
        <v>29</v>
      </c>
      <c r="C7" s="108" t="s">
        <v>257</v>
      </c>
      <c r="D7" s="88" t="s">
        <v>329</v>
      </c>
      <c r="E7" s="108" t="s">
        <v>258</v>
      </c>
      <c r="F7" s="108" t="s">
        <v>1062</v>
      </c>
      <c r="G7" s="341" t="s">
        <v>269</v>
      </c>
      <c r="H7" s="342">
        <v>2</v>
      </c>
    </row>
    <row r="8" spans="1:8" ht="22.15" customHeight="1">
      <c r="A8" s="340" t="s">
        <v>951</v>
      </c>
      <c r="B8" s="108" t="s">
        <v>29</v>
      </c>
      <c r="C8" s="108" t="s">
        <v>257</v>
      </c>
      <c r="D8" s="88" t="s">
        <v>329</v>
      </c>
      <c r="E8" s="108" t="s">
        <v>258</v>
      </c>
      <c r="F8" s="108" t="s">
        <v>1063</v>
      </c>
      <c r="G8" s="341" t="s">
        <v>270</v>
      </c>
      <c r="H8" s="342">
        <v>2</v>
      </c>
    </row>
    <row r="9" spans="1:8" ht="22.15" customHeight="1">
      <c r="A9" s="340" t="s">
        <v>952</v>
      </c>
      <c r="B9" s="108" t="s">
        <v>29</v>
      </c>
      <c r="C9" s="108" t="s">
        <v>257</v>
      </c>
      <c r="D9" s="88" t="s">
        <v>329</v>
      </c>
      <c r="E9" s="108" t="s">
        <v>259</v>
      </c>
      <c r="F9" s="108" t="s">
        <v>1064</v>
      </c>
      <c r="G9" s="341" t="s">
        <v>278</v>
      </c>
      <c r="H9" s="342">
        <v>2</v>
      </c>
    </row>
    <row r="10" spans="1:8" ht="22.15" customHeight="1">
      <c r="A10" s="340" t="s">
        <v>953</v>
      </c>
      <c r="B10" s="108" t="s">
        <v>29</v>
      </c>
      <c r="C10" s="108" t="s">
        <v>257</v>
      </c>
      <c r="D10" s="88" t="s">
        <v>329</v>
      </c>
      <c r="E10" s="108" t="s">
        <v>259</v>
      </c>
      <c r="F10" s="108" t="s">
        <v>1065</v>
      </c>
      <c r="G10" s="341" t="s">
        <v>279</v>
      </c>
      <c r="H10" s="342">
        <v>2</v>
      </c>
    </row>
    <row r="11" spans="1:8" ht="22.15" customHeight="1">
      <c r="A11" s="340" t="s">
        <v>954</v>
      </c>
      <c r="B11" s="108" t="s">
        <v>29</v>
      </c>
      <c r="C11" s="108" t="s">
        <v>257</v>
      </c>
      <c r="D11" s="88" t="s">
        <v>329</v>
      </c>
      <c r="E11" s="108" t="s">
        <v>259</v>
      </c>
      <c r="F11" s="108" t="s">
        <v>1066</v>
      </c>
      <c r="G11" s="341" t="s">
        <v>280</v>
      </c>
      <c r="H11" s="342">
        <v>2</v>
      </c>
    </row>
    <row r="12" spans="1:8" ht="22.15" customHeight="1">
      <c r="A12" s="340" t="s">
        <v>955</v>
      </c>
      <c r="B12" s="108" t="s">
        <v>29</v>
      </c>
      <c r="C12" s="108" t="s">
        <v>257</v>
      </c>
      <c r="D12" s="88" t="s">
        <v>329</v>
      </c>
      <c r="E12" s="108" t="s">
        <v>259</v>
      </c>
      <c r="F12" s="108" t="s">
        <v>1067</v>
      </c>
      <c r="G12" s="341" t="s">
        <v>281</v>
      </c>
      <c r="H12" s="342">
        <v>2</v>
      </c>
    </row>
    <row r="13" spans="1:8" ht="22.15" customHeight="1">
      <c r="A13" s="340" t="s">
        <v>956</v>
      </c>
      <c r="B13" s="108" t="s">
        <v>29</v>
      </c>
      <c r="C13" s="108" t="s">
        <v>257</v>
      </c>
      <c r="D13" s="88" t="s">
        <v>329</v>
      </c>
      <c r="E13" s="108" t="s">
        <v>259</v>
      </c>
      <c r="F13" s="108" t="s">
        <v>1068</v>
      </c>
      <c r="G13" s="341" t="s">
        <v>282</v>
      </c>
      <c r="H13" s="342">
        <v>2</v>
      </c>
    </row>
    <row r="14" spans="1:8" ht="22.15" customHeight="1">
      <c r="A14" s="340" t="s">
        <v>957</v>
      </c>
      <c r="B14" s="108" t="s">
        <v>29</v>
      </c>
      <c r="C14" s="108" t="s">
        <v>257</v>
      </c>
      <c r="D14" s="88" t="s">
        <v>329</v>
      </c>
      <c r="E14" s="108" t="s">
        <v>259</v>
      </c>
      <c r="F14" s="108" t="s">
        <v>1069</v>
      </c>
      <c r="G14" s="341" t="s">
        <v>283</v>
      </c>
      <c r="H14" s="342">
        <v>2</v>
      </c>
    </row>
    <row r="15" spans="1:8" ht="22.15" customHeight="1">
      <c r="A15" s="340" t="s">
        <v>958</v>
      </c>
      <c r="B15" s="108" t="s">
        <v>29</v>
      </c>
      <c r="C15" s="108" t="s">
        <v>257</v>
      </c>
      <c r="D15" s="88" t="s">
        <v>329</v>
      </c>
      <c r="E15" s="108" t="s">
        <v>259</v>
      </c>
      <c r="F15" s="108" t="s">
        <v>1070</v>
      </c>
      <c r="G15" s="341" t="s">
        <v>284</v>
      </c>
      <c r="H15" s="342">
        <v>2</v>
      </c>
    </row>
    <row r="16" spans="1:8" ht="22.15" customHeight="1">
      <c r="A16" s="340" t="s">
        <v>959</v>
      </c>
      <c r="B16" s="108" t="s">
        <v>29</v>
      </c>
      <c r="C16" s="108" t="s">
        <v>257</v>
      </c>
      <c r="D16" s="88" t="s">
        <v>329</v>
      </c>
      <c r="E16" s="108" t="s">
        <v>260</v>
      </c>
      <c r="F16" s="108" t="s">
        <v>1071</v>
      </c>
      <c r="G16" s="341" t="s">
        <v>285</v>
      </c>
      <c r="H16" s="342">
        <v>2</v>
      </c>
    </row>
    <row r="17" spans="1:8" ht="22.15" customHeight="1">
      <c r="A17" s="340" t="s">
        <v>960</v>
      </c>
      <c r="B17" s="108" t="s">
        <v>29</v>
      </c>
      <c r="C17" s="108" t="s">
        <v>257</v>
      </c>
      <c r="D17" s="88" t="s">
        <v>329</v>
      </c>
      <c r="E17" s="108" t="s">
        <v>260</v>
      </c>
      <c r="F17" s="108" t="s">
        <v>1072</v>
      </c>
      <c r="G17" s="341" t="s">
        <v>286</v>
      </c>
      <c r="H17" s="342">
        <v>2</v>
      </c>
    </row>
    <row r="18" spans="1:8" ht="22.15" customHeight="1">
      <c r="A18" s="340" t="s">
        <v>961</v>
      </c>
      <c r="B18" s="108" t="s">
        <v>29</v>
      </c>
      <c r="C18" s="108" t="s">
        <v>257</v>
      </c>
      <c r="D18" s="88" t="s">
        <v>329</v>
      </c>
      <c r="E18" s="108" t="s">
        <v>260</v>
      </c>
      <c r="F18" s="108" t="s">
        <v>1073</v>
      </c>
      <c r="G18" s="341" t="s">
        <v>2096</v>
      </c>
      <c r="H18" s="342">
        <v>2</v>
      </c>
    </row>
    <row r="19" spans="1:8" ht="22.15" customHeight="1">
      <c r="A19" s="340" t="s">
        <v>962</v>
      </c>
      <c r="B19" s="108" t="s">
        <v>29</v>
      </c>
      <c r="C19" s="108" t="s">
        <v>257</v>
      </c>
      <c r="D19" s="88" t="s">
        <v>329</v>
      </c>
      <c r="E19" s="108" t="s">
        <v>260</v>
      </c>
      <c r="F19" s="108" t="s">
        <v>1074</v>
      </c>
      <c r="G19" s="341" t="s">
        <v>287</v>
      </c>
      <c r="H19" s="342">
        <v>2</v>
      </c>
    </row>
    <row r="20" spans="1:8" ht="22.15" customHeight="1">
      <c r="A20" s="340" t="s">
        <v>963</v>
      </c>
      <c r="B20" s="108" t="s">
        <v>29</v>
      </c>
      <c r="C20" s="108" t="s">
        <v>257</v>
      </c>
      <c r="D20" s="88" t="s">
        <v>329</v>
      </c>
      <c r="E20" s="108" t="s">
        <v>260</v>
      </c>
      <c r="F20" s="108" t="s">
        <v>1075</v>
      </c>
      <c r="G20" s="341" t="s">
        <v>288</v>
      </c>
      <c r="H20" s="342">
        <v>2</v>
      </c>
    </row>
    <row r="21" spans="1:8" ht="22.15" customHeight="1">
      <c r="A21" s="340" t="s">
        <v>964</v>
      </c>
      <c r="B21" s="108" t="s">
        <v>29</v>
      </c>
      <c r="C21" s="108" t="s">
        <v>257</v>
      </c>
      <c r="D21" s="88" t="s">
        <v>329</v>
      </c>
      <c r="E21" s="108" t="s">
        <v>260</v>
      </c>
      <c r="F21" s="108" t="s">
        <v>1076</v>
      </c>
      <c r="G21" s="341" t="s">
        <v>289</v>
      </c>
      <c r="H21" s="342">
        <v>2</v>
      </c>
    </row>
    <row r="22" spans="1:8" ht="22.15" customHeight="1">
      <c r="A22" s="340" t="s">
        <v>965</v>
      </c>
      <c r="B22" s="108" t="s">
        <v>29</v>
      </c>
      <c r="C22" s="108" t="s">
        <v>257</v>
      </c>
      <c r="D22" s="88" t="s">
        <v>329</v>
      </c>
      <c r="E22" s="108" t="s">
        <v>260</v>
      </c>
      <c r="F22" s="108" t="s">
        <v>1077</v>
      </c>
      <c r="G22" s="341" t="s">
        <v>290</v>
      </c>
      <c r="H22" s="342">
        <v>2</v>
      </c>
    </row>
    <row r="23" spans="1:8" ht="22.15" customHeight="1">
      <c r="A23" s="340" t="s">
        <v>966</v>
      </c>
      <c r="B23" s="108" t="s">
        <v>29</v>
      </c>
      <c r="C23" s="108" t="s">
        <v>257</v>
      </c>
      <c r="D23" s="88" t="s">
        <v>329</v>
      </c>
      <c r="E23" s="108" t="s">
        <v>260</v>
      </c>
      <c r="F23" s="108" t="s">
        <v>1078</v>
      </c>
      <c r="G23" s="341" t="s">
        <v>291</v>
      </c>
      <c r="H23" s="342">
        <v>2</v>
      </c>
    </row>
    <row r="24" spans="1:8" ht="22.15" customHeight="1">
      <c r="A24" s="340" t="s">
        <v>967</v>
      </c>
      <c r="B24" s="108" t="s">
        <v>29</v>
      </c>
      <c r="C24" s="108" t="s">
        <v>257</v>
      </c>
      <c r="D24" s="88" t="s">
        <v>329</v>
      </c>
      <c r="E24" s="108" t="s">
        <v>260</v>
      </c>
      <c r="F24" s="108" t="s">
        <v>1079</v>
      </c>
      <c r="G24" s="341" t="s">
        <v>292</v>
      </c>
      <c r="H24" s="342">
        <v>2</v>
      </c>
    </row>
    <row r="25" spans="1:8" ht="22.15" customHeight="1">
      <c r="A25" s="340" t="s">
        <v>968</v>
      </c>
      <c r="B25" s="108" t="s">
        <v>29</v>
      </c>
      <c r="C25" s="108" t="s">
        <v>257</v>
      </c>
      <c r="D25" s="88" t="s">
        <v>329</v>
      </c>
      <c r="E25" s="108" t="s">
        <v>260</v>
      </c>
      <c r="F25" s="108" t="s">
        <v>1080</v>
      </c>
      <c r="G25" s="341" t="s">
        <v>2097</v>
      </c>
      <c r="H25" s="342">
        <v>2</v>
      </c>
    </row>
    <row r="26" spans="1:8" ht="22.15" customHeight="1">
      <c r="A26" s="340" t="s">
        <v>2098</v>
      </c>
      <c r="B26" s="108" t="s">
        <v>29</v>
      </c>
      <c r="C26" s="108" t="s">
        <v>257</v>
      </c>
      <c r="D26" s="88" t="s">
        <v>329</v>
      </c>
      <c r="E26" s="108" t="s">
        <v>261</v>
      </c>
      <c r="F26" s="108" t="s">
        <v>2099</v>
      </c>
      <c r="G26" s="341" t="s">
        <v>2100</v>
      </c>
      <c r="H26" s="342">
        <v>2</v>
      </c>
    </row>
    <row r="27" spans="1:8" ht="22.15" customHeight="1">
      <c r="A27" s="340" t="s">
        <v>969</v>
      </c>
      <c r="B27" s="108" t="s">
        <v>29</v>
      </c>
      <c r="C27" s="108" t="s">
        <v>257</v>
      </c>
      <c r="D27" s="88" t="s">
        <v>329</v>
      </c>
      <c r="E27" s="108" t="s">
        <v>261</v>
      </c>
      <c r="F27" s="108" t="s">
        <v>1081</v>
      </c>
      <c r="G27" s="341" t="s">
        <v>293</v>
      </c>
      <c r="H27" s="342">
        <v>2</v>
      </c>
    </row>
    <row r="28" spans="1:8" ht="22.15" customHeight="1">
      <c r="A28" s="340" t="s">
        <v>970</v>
      </c>
      <c r="B28" s="108" t="s">
        <v>29</v>
      </c>
      <c r="C28" s="108" t="s">
        <v>257</v>
      </c>
      <c r="D28" s="88" t="s">
        <v>329</v>
      </c>
      <c r="E28" s="108" t="s">
        <v>261</v>
      </c>
      <c r="F28" s="108" t="s">
        <v>1082</v>
      </c>
      <c r="G28" s="341" t="s">
        <v>294</v>
      </c>
      <c r="H28" s="342">
        <v>2</v>
      </c>
    </row>
    <row r="29" spans="1:8" ht="22.15" customHeight="1">
      <c r="A29" s="340" t="s">
        <v>971</v>
      </c>
      <c r="B29" s="108" t="s">
        <v>29</v>
      </c>
      <c r="C29" s="108" t="s">
        <v>257</v>
      </c>
      <c r="D29" s="88" t="s">
        <v>329</v>
      </c>
      <c r="E29" s="108" t="s">
        <v>261</v>
      </c>
      <c r="F29" s="108" t="s">
        <v>1083</v>
      </c>
      <c r="G29" s="341" t="s">
        <v>295</v>
      </c>
      <c r="H29" s="342">
        <v>2</v>
      </c>
    </row>
    <row r="30" spans="1:8" ht="22.15" customHeight="1">
      <c r="A30" s="340" t="s">
        <v>972</v>
      </c>
      <c r="B30" s="108" t="s">
        <v>29</v>
      </c>
      <c r="C30" s="108" t="s">
        <v>257</v>
      </c>
      <c r="D30" s="88" t="s">
        <v>329</v>
      </c>
      <c r="E30" s="108" t="s">
        <v>261</v>
      </c>
      <c r="F30" s="108" t="s">
        <v>1084</v>
      </c>
      <c r="G30" s="341" t="s">
        <v>296</v>
      </c>
      <c r="H30" s="342">
        <v>2</v>
      </c>
    </row>
    <row r="31" spans="1:8" ht="22.15" customHeight="1">
      <c r="A31" s="340" t="s">
        <v>973</v>
      </c>
      <c r="B31" s="108" t="s">
        <v>29</v>
      </c>
      <c r="C31" s="108" t="s">
        <v>257</v>
      </c>
      <c r="D31" s="88" t="s">
        <v>329</v>
      </c>
      <c r="E31" s="108" t="s">
        <v>261</v>
      </c>
      <c r="F31" s="108" t="s">
        <v>1085</v>
      </c>
      <c r="G31" s="341" t="s">
        <v>297</v>
      </c>
      <c r="H31" s="342">
        <v>2</v>
      </c>
    </row>
    <row r="32" spans="1:8" ht="22.15" customHeight="1">
      <c r="A32" s="340" t="s">
        <v>974</v>
      </c>
      <c r="B32" s="108" t="s">
        <v>29</v>
      </c>
      <c r="C32" s="108" t="s">
        <v>257</v>
      </c>
      <c r="D32" s="88" t="s">
        <v>329</v>
      </c>
      <c r="E32" s="108" t="s">
        <v>261</v>
      </c>
      <c r="F32" s="108" t="s">
        <v>1086</v>
      </c>
      <c r="G32" s="341" t="s">
        <v>298</v>
      </c>
      <c r="H32" s="342">
        <v>2</v>
      </c>
    </row>
    <row r="33" spans="1:8" ht="22.15" customHeight="1">
      <c r="A33" s="340" t="s">
        <v>975</v>
      </c>
      <c r="B33" s="108" t="s">
        <v>29</v>
      </c>
      <c r="C33" s="108" t="s">
        <v>257</v>
      </c>
      <c r="D33" s="88" t="s">
        <v>329</v>
      </c>
      <c r="E33" s="108" t="s">
        <v>261</v>
      </c>
      <c r="F33" s="108" t="s">
        <v>1087</v>
      </c>
      <c r="G33" s="341" t="s">
        <v>299</v>
      </c>
      <c r="H33" s="342">
        <v>2</v>
      </c>
    </row>
    <row r="34" spans="1:8" ht="22.15" customHeight="1">
      <c r="A34" s="340" t="s">
        <v>976</v>
      </c>
      <c r="B34" s="108" t="s">
        <v>29</v>
      </c>
      <c r="C34" s="108" t="s">
        <v>257</v>
      </c>
      <c r="D34" s="88" t="s">
        <v>329</v>
      </c>
      <c r="E34" s="108" t="s">
        <v>261</v>
      </c>
      <c r="F34" s="108" t="s">
        <v>1088</v>
      </c>
      <c r="G34" s="341" t="s">
        <v>300</v>
      </c>
      <c r="H34" s="342">
        <v>2</v>
      </c>
    </row>
    <row r="35" spans="1:8" ht="22.15" customHeight="1">
      <c r="A35" s="340" t="s">
        <v>977</v>
      </c>
      <c r="B35" s="108" t="s">
        <v>29</v>
      </c>
      <c r="C35" s="108" t="s">
        <v>257</v>
      </c>
      <c r="D35" s="88" t="s">
        <v>329</v>
      </c>
      <c r="E35" s="108" t="s">
        <v>261</v>
      </c>
      <c r="F35" s="108" t="s">
        <v>1089</v>
      </c>
      <c r="G35" s="341" t="s">
        <v>301</v>
      </c>
      <c r="H35" s="342">
        <v>2</v>
      </c>
    </row>
    <row r="36" spans="1:8" ht="22.15" customHeight="1">
      <c r="A36" s="340" t="s">
        <v>978</v>
      </c>
      <c r="B36" s="108" t="s">
        <v>29</v>
      </c>
      <c r="C36" s="108" t="s">
        <v>257</v>
      </c>
      <c r="D36" s="88" t="s">
        <v>329</v>
      </c>
      <c r="E36" s="108" t="s">
        <v>261</v>
      </c>
      <c r="F36" s="108" t="s">
        <v>1090</v>
      </c>
      <c r="G36" s="341" t="s">
        <v>302</v>
      </c>
      <c r="H36" s="342">
        <v>2</v>
      </c>
    </row>
    <row r="37" spans="1:8" ht="22.15" customHeight="1">
      <c r="A37" s="340" t="s">
        <v>979</v>
      </c>
      <c r="B37" s="108" t="s">
        <v>29</v>
      </c>
      <c r="C37" s="108" t="s">
        <v>257</v>
      </c>
      <c r="D37" s="88" t="s">
        <v>329</v>
      </c>
      <c r="E37" s="108" t="s">
        <v>261</v>
      </c>
      <c r="F37" s="108" t="s">
        <v>1091</v>
      </c>
      <c r="G37" s="341" t="s">
        <v>303</v>
      </c>
      <c r="H37" s="342">
        <v>2</v>
      </c>
    </row>
    <row r="38" spans="1:8" ht="22.15" customHeight="1">
      <c r="A38" s="340" t="s">
        <v>980</v>
      </c>
      <c r="B38" s="108" t="s">
        <v>29</v>
      </c>
      <c r="C38" s="108" t="s">
        <v>257</v>
      </c>
      <c r="D38" s="88" t="s">
        <v>329</v>
      </c>
      <c r="E38" s="108" t="s">
        <v>261</v>
      </c>
      <c r="F38" s="108" t="s">
        <v>1092</v>
      </c>
      <c r="G38" s="341" t="s">
        <v>304</v>
      </c>
      <c r="H38" s="342">
        <v>2</v>
      </c>
    </row>
    <row r="39" spans="1:8" ht="22.15" customHeight="1">
      <c r="A39" s="340" t="s">
        <v>981</v>
      </c>
      <c r="B39" s="108" t="s">
        <v>29</v>
      </c>
      <c r="C39" s="108" t="s">
        <v>257</v>
      </c>
      <c r="D39" s="88" t="s">
        <v>329</v>
      </c>
      <c r="E39" s="108" t="s">
        <v>261</v>
      </c>
      <c r="F39" s="108" t="s">
        <v>1093</v>
      </c>
      <c r="G39" s="341" t="s">
        <v>305</v>
      </c>
      <c r="H39" s="342">
        <v>2</v>
      </c>
    </row>
    <row r="40" spans="1:8" ht="22.15" customHeight="1">
      <c r="A40" s="340" t="s">
        <v>982</v>
      </c>
      <c r="B40" s="108" t="s">
        <v>29</v>
      </c>
      <c r="C40" s="108" t="s">
        <v>257</v>
      </c>
      <c r="D40" s="88" t="s">
        <v>329</v>
      </c>
      <c r="E40" s="108" t="s">
        <v>261</v>
      </c>
      <c r="F40" s="108" t="s">
        <v>1094</v>
      </c>
      <c r="G40" s="341" t="s">
        <v>306</v>
      </c>
      <c r="H40" s="342">
        <v>2</v>
      </c>
    </row>
    <row r="41" spans="1:8" ht="22.15" customHeight="1">
      <c r="A41" s="340" t="s">
        <v>983</v>
      </c>
      <c r="B41" s="108" t="s">
        <v>29</v>
      </c>
      <c r="C41" s="108" t="s">
        <v>257</v>
      </c>
      <c r="D41" s="88" t="s">
        <v>329</v>
      </c>
      <c r="E41" s="108" t="s">
        <v>261</v>
      </c>
      <c r="F41" s="108" t="s">
        <v>1095</v>
      </c>
      <c r="G41" s="341" t="s">
        <v>307</v>
      </c>
      <c r="H41" s="342">
        <v>2</v>
      </c>
    </row>
    <row r="42" spans="1:8" ht="22.15" customHeight="1">
      <c r="A42" s="340" t="s">
        <v>984</v>
      </c>
      <c r="B42" s="108" t="s">
        <v>29</v>
      </c>
      <c r="C42" s="108" t="s">
        <v>257</v>
      </c>
      <c r="D42" s="88" t="s">
        <v>329</v>
      </c>
      <c r="E42" s="108" t="s">
        <v>261</v>
      </c>
      <c r="F42" s="108" t="s">
        <v>1096</v>
      </c>
      <c r="G42" s="341" t="s">
        <v>308</v>
      </c>
      <c r="H42" s="342">
        <v>2</v>
      </c>
    </row>
    <row r="43" spans="1:8" ht="22.15" customHeight="1">
      <c r="A43" s="340" t="s">
        <v>985</v>
      </c>
      <c r="B43" s="108" t="s">
        <v>29</v>
      </c>
      <c r="C43" s="108" t="s">
        <v>257</v>
      </c>
      <c r="D43" s="88" t="s">
        <v>329</v>
      </c>
      <c r="E43" s="108" t="s">
        <v>261</v>
      </c>
      <c r="F43" s="108" t="s">
        <v>1097</v>
      </c>
      <c r="G43" s="341" t="s">
        <v>309</v>
      </c>
      <c r="H43" s="342">
        <v>2</v>
      </c>
    </row>
    <row r="44" spans="1:8" ht="22.15" customHeight="1">
      <c r="A44" s="340" t="s">
        <v>986</v>
      </c>
      <c r="B44" s="108" t="s">
        <v>29</v>
      </c>
      <c r="C44" s="108" t="s">
        <v>257</v>
      </c>
      <c r="D44" s="88" t="s">
        <v>329</v>
      </c>
      <c r="E44" s="108" t="s">
        <v>261</v>
      </c>
      <c r="F44" s="108" t="s">
        <v>1098</v>
      </c>
      <c r="G44" s="341" t="s">
        <v>310</v>
      </c>
      <c r="H44" s="342">
        <v>2</v>
      </c>
    </row>
    <row r="45" spans="1:8" ht="22.15" customHeight="1">
      <c r="A45" s="340" t="s">
        <v>987</v>
      </c>
      <c r="B45" s="108" t="s">
        <v>29</v>
      </c>
      <c r="C45" s="108" t="s">
        <v>257</v>
      </c>
      <c r="D45" s="88" t="s">
        <v>329</v>
      </c>
      <c r="E45" s="108" t="s">
        <v>261</v>
      </c>
      <c r="F45" s="108" t="s">
        <v>1099</v>
      </c>
      <c r="G45" s="341" t="s">
        <v>311</v>
      </c>
      <c r="H45" s="342">
        <v>2</v>
      </c>
    </row>
    <row r="46" spans="1:8" ht="22.15" customHeight="1">
      <c r="A46" s="340" t="s">
        <v>988</v>
      </c>
      <c r="B46" s="108" t="s">
        <v>29</v>
      </c>
      <c r="C46" s="108" t="s">
        <v>257</v>
      </c>
      <c r="D46" s="88" t="s">
        <v>329</v>
      </c>
      <c r="E46" s="108" t="s">
        <v>261</v>
      </c>
      <c r="F46" s="108" t="s">
        <v>1100</v>
      </c>
      <c r="G46" s="341" t="s">
        <v>312</v>
      </c>
      <c r="H46" s="342">
        <v>2</v>
      </c>
    </row>
    <row r="47" spans="1:8" ht="22.15" customHeight="1">
      <c r="A47" s="340" t="s">
        <v>989</v>
      </c>
      <c r="B47" s="108" t="s">
        <v>29</v>
      </c>
      <c r="C47" s="108" t="s">
        <v>257</v>
      </c>
      <c r="D47" s="88" t="s">
        <v>329</v>
      </c>
      <c r="E47" s="108" t="s">
        <v>261</v>
      </c>
      <c r="F47" s="108" t="s">
        <v>1101</v>
      </c>
      <c r="G47" s="341" t="s">
        <v>313</v>
      </c>
      <c r="H47" s="342">
        <v>2</v>
      </c>
    </row>
    <row r="48" spans="1:8" ht="22.15" customHeight="1">
      <c r="A48" s="340" t="s">
        <v>2101</v>
      </c>
      <c r="B48" s="108" t="s">
        <v>29</v>
      </c>
      <c r="C48" s="108" t="s">
        <v>257</v>
      </c>
      <c r="D48" s="88" t="s">
        <v>329</v>
      </c>
      <c r="E48" s="108" t="s">
        <v>262</v>
      </c>
      <c r="F48" s="108" t="s">
        <v>2102</v>
      </c>
      <c r="G48" s="341" t="s">
        <v>2103</v>
      </c>
      <c r="H48" s="342">
        <v>2</v>
      </c>
    </row>
    <row r="49" spans="1:8" ht="22.15" customHeight="1">
      <c r="A49" s="340" t="s">
        <v>990</v>
      </c>
      <c r="B49" s="108" t="s">
        <v>29</v>
      </c>
      <c r="C49" s="108" t="s">
        <v>257</v>
      </c>
      <c r="D49" s="88" t="s">
        <v>329</v>
      </c>
      <c r="E49" s="108" t="s">
        <v>262</v>
      </c>
      <c r="F49" s="108" t="s">
        <v>1102</v>
      </c>
      <c r="G49" s="341" t="s">
        <v>271</v>
      </c>
      <c r="H49" s="342">
        <v>2</v>
      </c>
    </row>
    <row r="50" spans="1:8" ht="22.15" customHeight="1">
      <c r="A50" s="340" t="s">
        <v>991</v>
      </c>
      <c r="B50" s="108" t="s">
        <v>29</v>
      </c>
      <c r="C50" s="108" t="s">
        <v>257</v>
      </c>
      <c r="D50" s="88" t="s">
        <v>329</v>
      </c>
      <c r="E50" s="108" t="s">
        <v>262</v>
      </c>
      <c r="F50" s="108" t="s">
        <v>1103</v>
      </c>
      <c r="G50" s="341" t="s">
        <v>272</v>
      </c>
      <c r="H50" s="342">
        <v>2</v>
      </c>
    </row>
    <row r="51" spans="1:8" ht="22.15" customHeight="1">
      <c r="A51" s="340" t="s">
        <v>992</v>
      </c>
      <c r="B51" s="108" t="s">
        <v>29</v>
      </c>
      <c r="C51" s="108" t="s">
        <v>257</v>
      </c>
      <c r="D51" s="88" t="s">
        <v>329</v>
      </c>
      <c r="E51" s="108" t="s">
        <v>262</v>
      </c>
      <c r="F51" s="108" t="s">
        <v>1104</v>
      </c>
      <c r="G51" s="341" t="s">
        <v>273</v>
      </c>
      <c r="H51" s="342">
        <v>2</v>
      </c>
    </row>
    <row r="52" spans="1:8" ht="22.15" customHeight="1">
      <c r="A52" s="340" t="s">
        <v>993</v>
      </c>
      <c r="B52" s="108" t="s">
        <v>29</v>
      </c>
      <c r="C52" s="108" t="s">
        <v>257</v>
      </c>
      <c r="D52" s="88" t="s">
        <v>329</v>
      </c>
      <c r="E52" s="108" t="s">
        <v>262</v>
      </c>
      <c r="F52" s="108" t="s">
        <v>1105</v>
      </c>
      <c r="G52" s="341" t="s">
        <v>274</v>
      </c>
      <c r="H52" s="342">
        <v>2</v>
      </c>
    </row>
    <row r="53" spans="1:8" ht="22.15" customHeight="1">
      <c r="A53" s="340" t="s">
        <v>994</v>
      </c>
      <c r="B53" s="108" t="s">
        <v>29</v>
      </c>
      <c r="C53" s="108" t="s">
        <v>257</v>
      </c>
      <c r="D53" s="88" t="s">
        <v>329</v>
      </c>
      <c r="E53" s="108" t="s">
        <v>262</v>
      </c>
      <c r="F53" s="108" t="s">
        <v>1106</v>
      </c>
      <c r="G53" s="341" t="s">
        <v>275</v>
      </c>
      <c r="H53" s="342">
        <v>2</v>
      </c>
    </row>
    <row r="54" spans="1:8" ht="22.15" customHeight="1">
      <c r="A54" s="340" t="s">
        <v>995</v>
      </c>
      <c r="B54" s="108" t="s">
        <v>29</v>
      </c>
      <c r="C54" s="108" t="s">
        <v>257</v>
      </c>
      <c r="D54" s="88" t="s">
        <v>329</v>
      </c>
      <c r="E54" s="108" t="s">
        <v>262</v>
      </c>
      <c r="F54" s="108" t="s">
        <v>1107</v>
      </c>
      <c r="G54" s="341" t="s">
        <v>276</v>
      </c>
      <c r="H54" s="342">
        <v>2</v>
      </c>
    </row>
    <row r="55" spans="1:8" ht="22.15" customHeight="1">
      <c r="A55" s="340" t="s">
        <v>996</v>
      </c>
      <c r="B55" s="108" t="s">
        <v>29</v>
      </c>
      <c r="C55" s="108" t="s">
        <v>257</v>
      </c>
      <c r="D55" s="88" t="s">
        <v>329</v>
      </c>
      <c r="E55" s="108" t="s">
        <v>262</v>
      </c>
      <c r="F55" s="108" t="s">
        <v>1108</v>
      </c>
      <c r="G55" s="341" t="s">
        <v>277</v>
      </c>
      <c r="H55" s="342">
        <v>2</v>
      </c>
    </row>
    <row r="56" spans="1:8" ht="22.15" customHeight="1">
      <c r="A56" s="340" t="s">
        <v>997</v>
      </c>
      <c r="B56" s="108" t="s">
        <v>29</v>
      </c>
      <c r="C56" s="108" t="s">
        <v>257</v>
      </c>
      <c r="D56" s="88" t="s">
        <v>329</v>
      </c>
      <c r="E56" s="108" t="s">
        <v>263</v>
      </c>
      <c r="F56" s="108" t="s">
        <v>1109</v>
      </c>
      <c r="G56" s="341" t="s">
        <v>314</v>
      </c>
      <c r="H56" s="342">
        <v>2</v>
      </c>
    </row>
    <row r="57" spans="1:8" ht="22.15" customHeight="1">
      <c r="A57" s="340" t="s">
        <v>998</v>
      </c>
      <c r="B57" s="108" t="s">
        <v>29</v>
      </c>
      <c r="C57" s="108" t="s">
        <v>257</v>
      </c>
      <c r="D57" s="88" t="s">
        <v>329</v>
      </c>
      <c r="E57" s="108" t="s">
        <v>263</v>
      </c>
      <c r="F57" s="108" t="s">
        <v>1110</v>
      </c>
      <c r="G57" s="341" t="s">
        <v>315</v>
      </c>
      <c r="H57" s="342">
        <v>2</v>
      </c>
    </row>
    <row r="58" spans="1:8" ht="22.15" customHeight="1">
      <c r="A58" s="340" t="s">
        <v>999</v>
      </c>
      <c r="B58" s="108" t="s">
        <v>29</v>
      </c>
      <c r="C58" s="108" t="s">
        <v>257</v>
      </c>
      <c r="D58" s="88" t="s">
        <v>329</v>
      </c>
      <c r="E58" s="108" t="s">
        <v>263</v>
      </c>
      <c r="F58" s="108" t="s">
        <v>1111</v>
      </c>
      <c r="G58" s="341" t="s">
        <v>316</v>
      </c>
      <c r="H58" s="342">
        <v>2</v>
      </c>
    </row>
    <row r="59" spans="1:8" ht="22.15" customHeight="1">
      <c r="A59" s="340" t="s">
        <v>1000</v>
      </c>
      <c r="B59" s="108" t="s">
        <v>29</v>
      </c>
      <c r="C59" s="108" t="s">
        <v>257</v>
      </c>
      <c r="D59" s="88" t="s">
        <v>329</v>
      </c>
      <c r="E59" s="108" t="s">
        <v>263</v>
      </c>
      <c r="F59" s="108" t="s">
        <v>1112</v>
      </c>
      <c r="G59" s="341" t="s">
        <v>315</v>
      </c>
      <c r="H59" s="342">
        <v>2</v>
      </c>
    </row>
    <row r="60" spans="1:8" ht="22.15" customHeight="1">
      <c r="A60" s="340" t="s">
        <v>1001</v>
      </c>
      <c r="B60" s="108" t="s">
        <v>29</v>
      </c>
      <c r="C60" s="108" t="s">
        <v>257</v>
      </c>
      <c r="D60" s="88" t="s">
        <v>329</v>
      </c>
      <c r="E60" s="108" t="s">
        <v>263</v>
      </c>
      <c r="F60" s="108" t="s">
        <v>1801</v>
      </c>
      <c r="G60" s="341" t="s">
        <v>317</v>
      </c>
      <c r="H60" s="342">
        <v>2</v>
      </c>
    </row>
    <row r="61" spans="1:8" ht="22.15" customHeight="1">
      <c r="A61" s="340" t="s">
        <v>1002</v>
      </c>
      <c r="B61" s="108" t="s">
        <v>29</v>
      </c>
      <c r="C61" s="108" t="s">
        <v>257</v>
      </c>
      <c r="D61" s="88" t="s">
        <v>329</v>
      </c>
      <c r="E61" s="108" t="s">
        <v>263</v>
      </c>
      <c r="F61" s="108" t="s">
        <v>1113</v>
      </c>
      <c r="G61" s="341" t="s">
        <v>318</v>
      </c>
      <c r="H61" s="342">
        <v>2</v>
      </c>
    </row>
    <row r="62" spans="1:8" ht="22.15" customHeight="1">
      <c r="A62" s="340" t="s">
        <v>2104</v>
      </c>
      <c r="B62" s="108" t="s">
        <v>29</v>
      </c>
      <c r="C62" s="108" t="s">
        <v>257</v>
      </c>
      <c r="D62" s="88" t="s">
        <v>329</v>
      </c>
      <c r="E62" s="108" t="s">
        <v>264</v>
      </c>
      <c r="F62" s="108" t="s">
        <v>2105</v>
      </c>
      <c r="G62" s="341" t="s">
        <v>2106</v>
      </c>
      <c r="H62" s="342">
        <v>2</v>
      </c>
    </row>
    <row r="63" spans="1:8" ht="22.15" customHeight="1">
      <c r="A63" s="340" t="s">
        <v>1003</v>
      </c>
      <c r="B63" s="108" t="s">
        <v>29</v>
      </c>
      <c r="C63" s="108" t="s">
        <v>257</v>
      </c>
      <c r="D63" s="88" t="s">
        <v>329</v>
      </c>
      <c r="E63" s="108" t="s">
        <v>264</v>
      </c>
      <c r="F63" s="108" t="s">
        <v>1114</v>
      </c>
      <c r="G63" s="341" t="s">
        <v>319</v>
      </c>
      <c r="H63" s="342">
        <v>2</v>
      </c>
    </row>
    <row r="64" spans="1:8" ht="22.15" customHeight="1">
      <c r="A64" s="340" t="s">
        <v>1004</v>
      </c>
      <c r="B64" s="108" t="s">
        <v>29</v>
      </c>
      <c r="C64" s="108" t="s">
        <v>257</v>
      </c>
      <c r="D64" s="88" t="s">
        <v>329</v>
      </c>
      <c r="E64" s="108" t="s">
        <v>264</v>
      </c>
      <c r="F64" s="108" t="s">
        <v>1115</v>
      </c>
      <c r="G64" s="341" t="s">
        <v>320</v>
      </c>
      <c r="H64" s="342">
        <v>2</v>
      </c>
    </row>
    <row r="65" spans="1:8" ht="22.15" customHeight="1">
      <c r="A65" s="340" t="s">
        <v>1005</v>
      </c>
      <c r="B65" s="108" t="s">
        <v>29</v>
      </c>
      <c r="C65" s="108" t="s">
        <v>257</v>
      </c>
      <c r="D65" s="88" t="s">
        <v>329</v>
      </c>
      <c r="E65" s="108" t="s">
        <v>264</v>
      </c>
      <c r="F65" s="108" t="s">
        <v>1116</v>
      </c>
      <c r="G65" s="341" t="s">
        <v>321</v>
      </c>
      <c r="H65" s="342">
        <v>2</v>
      </c>
    </row>
    <row r="66" spans="1:8" ht="22.15" customHeight="1">
      <c r="A66" s="340" t="s">
        <v>1006</v>
      </c>
      <c r="B66" s="108" t="s">
        <v>29</v>
      </c>
      <c r="C66" s="108" t="s">
        <v>257</v>
      </c>
      <c r="D66" s="88" t="s">
        <v>329</v>
      </c>
      <c r="E66" s="108" t="s">
        <v>264</v>
      </c>
      <c r="F66" s="108" t="s">
        <v>1117</v>
      </c>
      <c r="G66" s="341" t="s">
        <v>322</v>
      </c>
      <c r="H66" s="342">
        <v>2</v>
      </c>
    </row>
    <row r="67" spans="1:8" ht="22.15" customHeight="1">
      <c r="A67" s="340" t="s">
        <v>1007</v>
      </c>
      <c r="B67" s="108" t="s">
        <v>29</v>
      </c>
      <c r="C67" s="108" t="s">
        <v>257</v>
      </c>
      <c r="D67" s="88" t="s">
        <v>329</v>
      </c>
      <c r="E67" s="108" t="s">
        <v>264</v>
      </c>
      <c r="F67" s="108" t="s">
        <v>1118</v>
      </c>
      <c r="G67" s="341" t="s">
        <v>323</v>
      </c>
      <c r="H67" s="342">
        <v>2</v>
      </c>
    </row>
    <row r="68" spans="1:8" ht="22.15" customHeight="1">
      <c r="A68" s="340" t="s">
        <v>1008</v>
      </c>
      <c r="B68" s="108" t="s">
        <v>29</v>
      </c>
      <c r="C68" s="108" t="s">
        <v>257</v>
      </c>
      <c r="D68" s="88" t="s">
        <v>329</v>
      </c>
      <c r="E68" s="108" t="s">
        <v>264</v>
      </c>
      <c r="F68" s="108" t="s">
        <v>1119</v>
      </c>
      <c r="G68" s="341" t="s">
        <v>324</v>
      </c>
      <c r="H68" s="342">
        <v>2</v>
      </c>
    </row>
    <row r="69" spans="1:8" ht="22.15" customHeight="1">
      <c r="A69" s="340" t="s">
        <v>1009</v>
      </c>
      <c r="B69" s="108" t="s">
        <v>29</v>
      </c>
      <c r="C69" s="108" t="s">
        <v>257</v>
      </c>
      <c r="D69" s="88" t="s">
        <v>329</v>
      </c>
      <c r="E69" s="108" t="s">
        <v>264</v>
      </c>
      <c r="F69" s="108" t="s">
        <v>1120</v>
      </c>
      <c r="G69" s="341" t="s">
        <v>325</v>
      </c>
      <c r="H69" s="342">
        <v>2</v>
      </c>
    </row>
    <row r="70" spans="1:8" ht="22.15" customHeight="1">
      <c r="A70" s="340" t="s">
        <v>1010</v>
      </c>
      <c r="B70" s="108" t="s">
        <v>29</v>
      </c>
      <c r="C70" s="108" t="s">
        <v>257</v>
      </c>
      <c r="D70" s="88" t="s">
        <v>329</v>
      </c>
      <c r="E70" s="108" t="s">
        <v>264</v>
      </c>
      <c r="F70" s="108" t="s">
        <v>1121</v>
      </c>
      <c r="G70" s="341" t="s">
        <v>326</v>
      </c>
      <c r="H70" s="342">
        <v>2</v>
      </c>
    </row>
    <row r="71" spans="1:8" ht="22.15" customHeight="1">
      <c r="A71" s="340" t="s">
        <v>1011</v>
      </c>
      <c r="B71" s="108" t="s">
        <v>29</v>
      </c>
      <c r="C71" s="108" t="s">
        <v>257</v>
      </c>
      <c r="D71" s="88" t="s">
        <v>329</v>
      </c>
      <c r="E71" s="108" t="s">
        <v>264</v>
      </c>
      <c r="F71" s="108" t="s">
        <v>1122</v>
      </c>
      <c r="G71" s="341" t="s">
        <v>327</v>
      </c>
      <c r="H71" s="342">
        <v>2</v>
      </c>
    </row>
    <row r="72" spans="1:8" ht="22.15" customHeight="1">
      <c r="A72" s="340" t="s">
        <v>1012</v>
      </c>
      <c r="B72" s="108" t="s">
        <v>29</v>
      </c>
      <c r="C72" s="108" t="s">
        <v>257</v>
      </c>
      <c r="D72" s="88" t="s">
        <v>329</v>
      </c>
      <c r="E72" s="108" t="s">
        <v>264</v>
      </c>
      <c r="F72" s="108" t="s">
        <v>1123</v>
      </c>
      <c r="G72" s="341" t="s">
        <v>328</v>
      </c>
      <c r="H72" s="342">
        <v>2</v>
      </c>
    </row>
    <row r="73" spans="1:8" ht="22.15" customHeight="1">
      <c r="A73" s="340" t="s">
        <v>1785</v>
      </c>
      <c r="B73" s="108" t="s">
        <v>29</v>
      </c>
      <c r="C73" s="108" t="s">
        <v>257</v>
      </c>
      <c r="D73" s="88" t="s">
        <v>330</v>
      </c>
      <c r="E73" s="108" t="s">
        <v>331</v>
      </c>
      <c r="F73" s="108" t="s">
        <v>1124</v>
      </c>
      <c r="G73" s="341" t="s">
        <v>335</v>
      </c>
      <c r="H73" s="342">
        <v>2</v>
      </c>
    </row>
    <row r="74" spans="1:8" ht="22.15" customHeight="1">
      <c r="A74" s="340" t="s">
        <v>1013</v>
      </c>
      <c r="B74" s="108" t="s">
        <v>29</v>
      </c>
      <c r="C74" s="108" t="s">
        <v>257</v>
      </c>
      <c r="D74" s="88" t="s">
        <v>330</v>
      </c>
      <c r="E74" s="108" t="s">
        <v>332</v>
      </c>
      <c r="F74" s="108" t="s">
        <v>1125</v>
      </c>
      <c r="G74" s="341" t="s">
        <v>336</v>
      </c>
      <c r="H74" s="342">
        <v>2</v>
      </c>
    </row>
    <row r="75" spans="1:8" ht="22.15" customHeight="1">
      <c r="A75" s="340" t="s">
        <v>1014</v>
      </c>
      <c r="B75" s="108" t="s">
        <v>29</v>
      </c>
      <c r="C75" s="108" t="s">
        <v>257</v>
      </c>
      <c r="D75" s="88" t="s">
        <v>330</v>
      </c>
      <c r="E75" s="108" t="s">
        <v>332</v>
      </c>
      <c r="F75" s="108" t="s">
        <v>1126</v>
      </c>
      <c r="G75" s="341" t="s">
        <v>337</v>
      </c>
      <c r="H75" s="342">
        <v>2</v>
      </c>
    </row>
    <row r="76" spans="1:8" ht="22.15" customHeight="1">
      <c r="A76" s="340" t="s">
        <v>1015</v>
      </c>
      <c r="B76" s="108" t="s">
        <v>29</v>
      </c>
      <c r="C76" s="108" t="s">
        <v>257</v>
      </c>
      <c r="D76" s="88" t="s">
        <v>330</v>
      </c>
      <c r="E76" s="108" t="s">
        <v>332</v>
      </c>
      <c r="F76" s="108" t="s">
        <v>1127</v>
      </c>
      <c r="G76" s="341" t="s">
        <v>338</v>
      </c>
      <c r="H76" s="342">
        <v>2</v>
      </c>
    </row>
    <row r="77" spans="1:8" ht="22.15" customHeight="1">
      <c r="A77" s="340" t="s">
        <v>1016</v>
      </c>
      <c r="B77" s="108" t="s">
        <v>29</v>
      </c>
      <c r="C77" s="108" t="s">
        <v>257</v>
      </c>
      <c r="D77" s="88" t="s">
        <v>330</v>
      </c>
      <c r="E77" s="108" t="s">
        <v>332</v>
      </c>
      <c r="F77" s="108" t="s">
        <v>1128</v>
      </c>
      <c r="G77" s="341" t="s">
        <v>339</v>
      </c>
      <c r="H77" s="342">
        <v>2</v>
      </c>
    </row>
    <row r="78" spans="1:8" ht="22.15" customHeight="1">
      <c r="A78" s="340" t="s">
        <v>1017</v>
      </c>
      <c r="B78" s="108" t="s">
        <v>29</v>
      </c>
      <c r="C78" s="108" t="s">
        <v>257</v>
      </c>
      <c r="D78" s="88" t="s">
        <v>330</v>
      </c>
      <c r="E78" s="108" t="s">
        <v>332</v>
      </c>
      <c r="F78" s="108" t="s">
        <v>1129</v>
      </c>
      <c r="G78" s="341" t="s">
        <v>340</v>
      </c>
      <c r="H78" s="342">
        <v>2</v>
      </c>
    </row>
    <row r="79" spans="1:8" ht="22.15" customHeight="1">
      <c r="A79" s="340" t="s">
        <v>1018</v>
      </c>
      <c r="B79" s="108" t="s">
        <v>29</v>
      </c>
      <c r="C79" s="108" t="s">
        <v>257</v>
      </c>
      <c r="D79" s="88" t="s">
        <v>330</v>
      </c>
      <c r="E79" s="108" t="s">
        <v>332</v>
      </c>
      <c r="F79" s="108" t="s">
        <v>1130</v>
      </c>
      <c r="G79" s="341" t="s">
        <v>341</v>
      </c>
      <c r="H79" s="342">
        <v>2</v>
      </c>
    </row>
    <row r="80" spans="1:8" ht="22.15" customHeight="1">
      <c r="A80" s="340" t="s">
        <v>1019</v>
      </c>
      <c r="B80" s="108" t="s">
        <v>29</v>
      </c>
      <c r="C80" s="108" t="s">
        <v>257</v>
      </c>
      <c r="D80" s="88" t="s">
        <v>330</v>
      </c>
      <c r="E80" s="108" t="s">
        <v>332</v>
      </c>
      <c r="F80" s="108" t="s">
        <v>1131</v>
      </c>
      <c r="G80" s="341" t="s">
        <v>342</v>
      </c>
      <c r="H80" s="342">
        <v>2</v>
      </c>
    </row>
    <row r="81" spans="1:8" ht="22.15" customHeight="1">
      <c r="A81" s="340" t="s">
        <v>1020</v>
      </c>
      <c r="B81" s="108" t="s">
        <v>29</v>
      </c>
      <c r="C81" s="108" t="s">
        <v>257</v>
      </c>
      <c r="D81" s="88" t="s">
        <v>330</v>
      </c>
      <c r="E81" s="108" t="s">
        <v>332</v>
      </c>
      <c r="F81" s="108" t="s">
        <v>1132</v>
      </c>
      <c r="G81" s="341" t="s">
        <v>343</v>
      </c>
      <c r="H81" s="342">
        <v>2</v>
      </c>
    </row>
    <row r="82" spans="1:8" ht="22.15" customHeight="1">
      <c r="A82" s="340" t="s">
        <v>1021</v>
      </c>
      <c r="B82" s="108" t="s">
        <v>29</v>
      </c>
      <c r="C82" s="108" t="s">
        <v>257</v>
      </c>
      <c r="D82" s="88" t="s">
        <v>330</v>
      </c>
      <c r="E82" s="108" t="s">
        <v>332</v>
      </c>
      <c r="F82" s="108" t="s">
        <v>1133</v>
      </c>
      <c r="G82" s="341" t="s">
        <v>344</v>
      </c>
      <c r="H82" s="342">
        <v>2</v>
      </c>
    </row>
    <row r="83" spans="1:8" ht="22.15" customHeight="1">
      <c r="A83" s="340" t="s">
        <v>1022</v>
      </c>
      <c r="B83" s="108" t="s">
        <v>29</v>
      </c>
      <c r="C83" s="108" t="s">
        <v>257</v>
      </c>
      <c r="D83" s="88" t="s">
        <v>330</v>
      </c>
      <c r="E83" s="108" t="s">
        <v>332</v>
      </c>
      <c r="F83" s="108" t="s">
        <v>1134</v>
      </c>
      <c r="G83" s="341" t="s">
        <v>345</v>
      </c>
      <c r="H83" s="342">
        <v>2</v>
      </c>
    </row>
    <row r="84" spans="1:8" ht="22.15" customHeight="1">
      <c r="A84" s="340" t="s">
        <v>1023</v>
      </c>
      <c r="B84" s="108" t="s">
        <v>29</v>
      </c>
      <c r="C84" s="108" t="s">
        <v>257</v>
      </c>
      <c r="D84" s="88" t="s">
        <v>330</v>
      </c>
      <c r="E84" s="108" t="s">
        <v>332</v>
      </c>
      <c r="F84" s="108" t="s">
        <v>1135</v>
      </c>
      <c r="G84" s="341" t="s">
        <v>346</v>
      </c>
      <c r="H84" s="342">
        <v>2</v>
      </c>
    </row>
    <row r="85" spans="1:8" ht="22.15" customHeight="1">
      <c r="A85" s="340" t="s">
        <v>1024</v>
      </c>
      <c r="B85" s="108" t="s">
        <v>29</v>
      </c>
      <c r="C85" s="108" t="s">
        <v>257</v>
      </c>
      <c r="D85" s="88" t="s">
        <v>330</v>
      </c>
      <c r="E85" s="108" t="s">
        <v>332</v>
      </c>
      <c r="F85" s="108" t="s">
        <v>1136</v>
      </c>
      <c r="G85" s="341" t="s">
        <v>347</v>
      </c>
      <c r="H85" s="342">
        <v>2</v>
      </c>
    </row>
    <row r="86" spans="1:8" ht="22.15" customHeight="1">
      <c r="A86" s="340" t="s">
        <v>1025</v>
      </c>
      <c r="B86" s="108" t="s">
        <v>29</v>
      </c>
      <c r="C86" s="108" t="s">
        <v>257</v>
      </c>
      <c r="D86" s="88" t="s">
        <v>330</v>
      </c>
      <c r="E86" s="108" t="s">
        <v>332</v>
      </c>
      <c r="F86" s="108" t="s">
        <v>1137</v>
      </c>
      <c r="G86" s="341" t="s">
        <v>348</v>
      </c>
      <c r="H86" s="342">
        <v>2</v>
      </c>
    </row>
    <row r="87" spans="1:8" ht="22.15" customHeight="1">
      <c r="A87" s="340" t="s">
        <v>1026</v>
      </c>
      <c r="B87" s="108" t="s">
        <v>29</v>
      </c>
      <c r="C87" s="108" t="s">
        <v>257</v>
      </c>
      <c r="D87" s="88" t="s">
        <v>330</v>
      </c>
      <c r="E87" s="108" t="s">
        <v>332</v>
      </c>
      <c r="F87" s="108" t="s">
        <v>1138</v>
      </c>
      <c r="G87" s="341" t="s">
        <v>349</v>
      </c>
      <c r="H87" s="342">
        <v>2</v>
      </c>
    </row>
    <row r="88" spans="1:8" ht="22.15" customHeight="1">
      <c r="A88" s="340" t="s">
        <v>1027</v>
      </c>
      <c r="B88" s="108" t="s">
        <v>29</v>
      </c>
      <c r="C88" s="108" t="s">
        <v>257</v>
      </c>
      <c r="D88" s="88" t="s">
        <v>330</v>
      </c>
      <c r="E88" s="108" t="s">
        <v>332</v>
      </c>
      <c r="F88" s="108" t="s">
        <v>1139</v>
      </c>
      <c r="G88" s="341" t="s">
        <v>350</v>
      </c>
      <c r="H88" s="342">
        <v>2</v>
      </c>
    </row>
    <row r="89" spans="1:8" ht="22.15" customHeight="1">
      <c r="A89" s="340" t="s">
        <v>1028</v>
      </c>
      <c r="B89" s="108" t="s">
        <v>29</v>
      </c>
      <c r="C89" s="108" t="s">
        <v>257</v>
      </c>
      <c r="D89" s="88" t="s">
        <v>330</v>
      </c>
      <c r="E89" s="108" t="s">
        <v>332</v>
      </c>
      <c r="F89" s="108" t="s">
        <v>1140</v>
      </c>
      <c r="G89" s="341" t="s">
        <v>351</v>
      </c>
      <c r="H89" s="342">
        <v>2</v>
      </c>
    </row>
    <row r="90" spans="1:8" ht="22.15" customHeight="1">
      <c r="A90" s="340" t="s">
        <v>1029</v>
      </c>
      <c r="B90" s="108" t="s">
        <v>29</v>
      </c>
      <c r="C90" s="108" t="s">
        <v>257</v>
      </c>
      <c r="D90" s="88" t="s">
        <v>330</v>
      </c>
      <c r="E90" s="108" t="s">
        <v>332</v>
      </c>
      <c r="F90" s="108" t="s">
        <v>1141</v>
      </c>
      <c r="G90" s="341" t="s">
        <v>352</v>
      </c>
      <c r="H90" s="342">
        <v>2</v>
      </c>
    </row>
    <row r="91" spans="1:8" ht="22.15" customHeight="1">
      <c r="A91" s="340" t="s">
        <v>1030</v>
      </c>
      <c r="B91" s="108" t="s">
        <v>29</v>
      </c>
      <c r="C91" s="108" t="s">
        <v>257</v>
      </c>
      <c r="D91" s="88" t="s">
        <v>330</v>
      </c>
      <c r="E91" s="108" t="s">
        <v>332</v>
      </c>
      <c r="F91" s="108" t="s">
        <v>1142</v>
      </c>
      <c r="G91" s="341" t="s">
        <v>2107</v>
      </c>
      <c r="H91" s="342">
        <v>2</v>
      </c>
    </row>
    <row r="92" spans="1:8" ht="22.15" customHeight="1">
      <c r="A92" s="340" t="s">
        <v>2108</v>
      </c>
      <c r="B92" s="108" t="s">
        <v>29</v>
      </c>
      <c r="C92" s="108" t="s">
        <v>257</v>
      </c>
      <c r="D92" s="88" t="s">
        <v>330</v>
      </c>
      <c r="E92" s="108" t="s">
        <v>332</v>
      </c>
      <c r="F92" s="108" t="s">
        <v>2109</v>
      </c>
      <c r="G92" s="343" t="s">
        <v>2110</v>
      </c>
      <c r="H92" s="342">
        <v>2</v>
      </c>
    </row>
    <row r="93" spans="1:8" ht="22.15" customHeight="1">
      <c r="A93" s="340" t="s">
        <v>2111</v>
      </c>
      <c r="B93" s="108" t="s">
        <v>29</v>
      </c>
      <c r="C93" s="108" t="s">
        <v>257</v>
      </c>
      <c r="D93" s="88" t="s">
        <v>330</v>
      </c>
      <c r="E93" s="108" t="s">
        <v>332</v>
      </c>
      <c r="F93" s="108" t="s">
        <v>2112</v>
      </c>
      <c r="G93" s="343" t="s">
        <v>2113</v>
      </c>
      <c r="H93" s="342">
        <v>2</v>
      </c>
    </row>
    <row r="94" spans="1:8" ht="22.15" customHeight="1">
      <c r="A94" s="340" t="s">
        <v>1031</v>
      </c>
      <c r="B94" s="108" t="s">
        <v>29</v>
      </c>
      <c r="C94" s="108" t="s">
        <v>257</v>
      </c>
      <c r="D94" s="88" t="s">
        <v>330</v>
      </c>
      <c r="E94" s="108" t="s">
        <v>333</v>
      </c>
      <c r="F94" s="108" t="s">
        <v>2114</v>
      </c>
      <c r="G94" s="341" t="s">
        <v>353</v>
      </c>
      <c r="H94" s="342">
        <v>2</v>
      </c>
    </row>
    <row r="95" spans="1:8" ht="22.15" customHeight="1">
      <c r="A95" s="340" t="s">
        <v>1032</v>
      </c>
      <c r="B95" s="108" t="s">
        <v>29</v>
      </c>
      <c r="C95" s="108" t="s">
        <v>257</v>
      </c>
      <c r="D95" s="88" t="s">
        <v>330</v>
      </c>
      <c r="E95" s="108" t="s">
        <v>333</v>
      </c>
      <c r="F95" s="108" t="s">
        <v>1143</v>
      </c>
      <c r="G95" s="341" t="s">
        <v>354</v>
      </c>
      <c r="H95" s="342">
        <v>2</v>
      </c>
    </row>
    <row r="96" spans="1:8" ht="22.15" customHeight="1">
      <c r="A96" s="340" t="s">
        <v>1033</v>
      </c>
      <c r="B96" s="108" t="s">
        <v>29</v>
      </c>
      <c r="C96" s="108" t="s">
        <v>257</v>
      </c>
      <c r="D96" s="88" t="s">
        <v>330</v>
      </c>
      <c r="E96" s="108" t="s">
        <v>333</v>
      </c>
      <c r="F96" s="108" t="s">
        <v>1144</v>
      </c>
      <c r="G96" s="341" t="s">
        <v>355</v>
      </c>
      <c r="H96" s="342">
        <v>2</v>
      </c>
    </row>
    <row r="97" spans="1:8" ht="22.15" customHeight="1">
      <c r="A97" s="340" t="s">
        <v>1034</v>
      </c>
      <c r="B97" s="108" t="s">
        <v>29</v>
      </c>
      <c r="C97" s="108" t="s">
        <v>257</v>
      </c>
      <c r="D97" s="88" t="s">
        <v>330</v>
      </c>
      <c r="E97" s="108" t="s">
        <v>333</v>
      </c>
      <c r="F97" s="108" t="s">
        <v>1145</v>
      </c>
      <c r="G97" s="341" t="s">
        <v>356</v>
      </c>
      <c r="H97" s="342">
        <v>2</v>
      </c>
    </row>
    <row r="98" spans="1:8" ht="22.15" customHeight="1">
      <c r="A98" s="340" t="s">
        <v>1035</v>
      </c>
      <c r="B98" s="108" t="s">
        <v>29</v>
      </c>
      <c r="C98" s="108" t="s">
        <v>257</v>
      </c>
      <c r="D98" s="88" t="s">
        <v>330</v>
      </c>
      <c r="E98" s="108" t="s">
        <v>333</v>
      </c>
      <c r="F98" s="108" t="s">
        <v>1146</v>
      </c>
      <c r="G98" s="341" t="s">
        <v>357</v>
      </c>
      <c r="H98" s="342">
        <v>2</v>
      </c>
    </row>
    <row r="99" spans="1:8" ht="22.15" customHeight="1">
      <c r="A99" s="340" t="s">
        <v>1036</v>
      </c>
      <c r="B99" s="108" t="s">
        <v>29</v>
      </c>
      <c r="C99" s="108" t="s">
        <v>257</v>
      </c>
      <c r="D99" s="88" t="s">
        <v>330</v>
      </c>
      <c r="E99" s="108" t="s">
        <v>333</v>
      </c>
      <c r="F99" s="108" t="s">
        <v>1147</v>
      </c>
      <c r="G99" s="341" t="s">
        <v>358</v>
      </c>
      <c r="H99" s="342">
        <v>2</v>
      </c>
    </row>
    <row r="100" spans="1:8" ht="22.15" customHeight="1">
      <c r="A100" s="340" t="s">
        <v>1037</v>
      </c>
      <c r="B100" s="108" t="s">
        <v>29</v>
      </c>
      <c r="C100" s="108" t="s">
        <v>257</v>
      </c>
      <c r="D100" s="88" t="s">
        <v>330</v>
      </c>
      <c r="E100" s="108" t="s">
        <v>333</v>
      </c>
      <c r="F100" s="108" t="s">
        <v>1148</v>
      </c>
      <c r="G100" s="341" t="s">
        <v>359</v>
      </c>
      <c r="H100" s="342">
        <v>2</v>
      </c>
    </row>
    <row r="101" spans="1:8" ht="22.15" customHeight="1">
      <c r="A101" s="340" t="s">
        <v>1038</v>
      </c>
      <c r="B101" s="108" t="s">
        <v>29</v>
      </c>
      <c r="C101" s="108" t="s">
        <v>257</v>
      </c>
      <c r="D101" s="88" t="s">
        <v>330</v>
      </c>
      <c r="E101" s="108" t="s">
        <v>333</v>
      </c>
      <c r="F101" s="108" t="s">
        <v>1149</v>
      </c>
      <c r="G101" s="341" t="s">
        <v>360</v>
      </c>
      <c r="H101" s="342">
        <v>2</v>
      </c>
    </row>
    <row r="102" spans="1:8" ht="22.15" customHeight="1">
      <c r="A102" s="340" t="s">
        <v>1039</v>
      </c>
      <c r="B102" s="108" t="s">
        <v>29</v>
      </c>
      <c r="C102" s="108" t="s">
        <v>257</v>
      </c>
      <c r="D102" s="88" t="s">
        <v>330</v>
      </c>
      <c r="E102" s="108" t="s">
        <v>333</v>
      </c>
      <c r="F102" s="108" t="s">
        <v>1150</v>
      </c>
      <c r="G102" s="341" t="s">
        <v>361</v>
      </c>
      <c r="H102" s="342">
        <v>2</v>
      </c>
    </row>
    <row r="103" spans="1:8" ht="22.15" customHeight="1">
      <c r="A103" s="340" t="s">
        <v>1040</v>
      </c>
      <c r="B103" s="108" t="s">
        <v>29</v>
      </c>
      <c r="C103" s="108" t="s">
        <v>257</v>
      </c>
      <c r="D103" s="88" t="s">
        <v>330</v>
      </c>
      <c r="E103" s="108" t="s">
        <v>333</v>
      </c>
      <c r="F103" s="108" t="s">
        <v>1151</v>
      </c>
      <c r="G103" s="341" t="s">
        <v>362</v>
      </c>
      <c r="H103" s="342">
        <v>2</v>
      </c>
    </row>
    <row r="104" spans="1:8" ht="22.15" customHeight="1">
      <c r="A104" s="340" t="s">
        <v>1041</v>
      </c>
      <c r="B104" s="108" t="s">
        <v>29</v>
      </c>
      <c r="C104" s="108" t="s">
        <v>257</v>
      </c>
      <c r="D104" s="88" t="s">
        <v>330</v>
      </c>
      <c r="E104" s="108" t="s">
        <v>333</v>
      </c>
      <c r="F104" s="108" t="s">
        <v>1152</v>
      </c>
      <c r="G104" s="341" t="s">
        <v>363</v>
      </c>
      <c r="H104" s="342">
        <v>2</v>
      </c>
    </row>
    <row r="105" spans="1:8" ht="22.15" customHeight="1">
      <c r="A105" s="340" t="s">
        <v>1042</v>
      </c>
      <c r="B105" s="108" t="s">
        <v>29</v>
      </c>
      <c r="C105" s="108" t="s">
        <v>257</v>
      </c>
      <c r="D105" s="88" t="s">
        <v>330</v>
      </c>
      <c r="E105" s="108" t="s">
        <v>333</v>
      </c>
      <c r="F105" s="108" t="s">
        <v>1153</v>
      </c>
      <c r="G105" s="341" t="s">
        <v>364</v>
      </c>
      <c r="H105" s="342">
        <v>2</v>
      </c>
    </row>
    <row r="106" spans="1:8" ht="22.15" customHeight="1">
      <c r="A106" s="340" t="s">
        <v>1043</v>
      </c>
      <c r="B106" s="108" t="s">
        <v>29</v>
      </c>
      <c r="C106" s="108" t="s">
        <v>257</v>
      </c>
      <c r="D106" s="88" t="s">
        <v>330</v>
      </c>
      <c r="E106" s="108" t="s">
        <v>2115</v>
      </c>
      <c r="F106" s="108" t="s">
        <v>1154</v>
      </c>
      <c r="G106" s="341" t="s">
        <v>363</v>
      </c>
      <c r="H106" s="342">
        <v>2</v>
      </c>
    </row>
    <row r="107" spans="1:8" ht="22.15" customHeight="1">
      <c r="A107" s="340" t="s">
        <v>1044</v>
      </c>
      <c r="B107" s="108" t="s">
        <v>29</v>
      </c>
      <c r="C107" s="108" t="s">
        <v>257</v>
      </c>
      <c r="D107" s="88" t="s">
        <v>330</v>
      </c>
      <c r="E107" s="108" t="s">
        <v>334</v>
      </c>
      <c r="F107" s="108" t="s">
        <v>1155</v>
      </c>
      <c r="G107" s="341" t="s">
        <v>365</v>
      </c>
      <c r="H107" s="342">
        <v>2</v>
      </c>
    </row>
    <row r="108" spans="1:8" ht="22.15" customHeight="1">
      <c r="A108" s="340" t="s">
        <v>1045</v>
      </c>
      <c r="B108" s="108" t="s">
        <v>29</v>
      </c>
      <c r="C108" s="108" t="s">
        <v>257</v>
      </c>
      <c r="D108" s="88" t="s">
        <v>330</v>
      </c>
      <c r="E108" s="108" t="s">
        <v>334</v>
      </c>
      <c r="F108" s="108" t="s">
        <v>1156</v>
      </c>
      <c r="G108" s="341" t="s">
        <v>366</v>
      </c>
      <c r="H108" s="342">
        <v>2</v>
      </c>
    </row>
    <row r="109" spans="1:8" ht="22.15" customHeight="1">
      <c r="A109" s="340" t="s">
        <v>1046</v>
      </c>
      <c r="B109" s="108" t="s">
        <v>29</v>
      </c>
      <c r="C109" s="108" t="s">
        <v>257</v>
      </c>
      <c r="D109" s="88" t="s">
        <v>330</v>
      </c>
      <c r="E109" s="108" t="s">
        <v>334</v>
      </c>
      <c r="F109" s="108" t="s">
        <v>1157</v>
      </c>
      <c r="G109" s="341" t="s">
        <v>367</v>
      </c>
      <c r="H109" s="342">
        <v>2</v>
      </c>
    </row>
    <row r="110" spans="1:8" ht="22.15" customHeight="1">
      <c r="A110" s="340" t="s">
        <v>1047</v>
      </c>
      <c r="B110" s="108" t="s">
        <v>29</v>
      </c>
      <c r="C110" s="108" t="s">
        <v>257</v>
      </c>
      <c r="D110" s="88" t="s">
        <v>330</v>
      </c>
      <c r="E110" s="108" t="s">
        <v>334</v>
      </c>
      <c r="F110" s="108" t="s">
        <v>1158</v>
      </c>
      <c r="G110" s="341" t="s">
        <v>368</v>
      </c>
      <c r="H110" s="342">
        <v>2</v>
      </c>
    </row>
    <row r="111" spans="1:8" ht="22.15" customHeight="1">
      <c r="A111" s="340" t="s">
        <v>1048</v>
      </c>
      <c r="B111" s="108" t="s">
        <v>29</v>
      </c>
      <c r="C111" s="108" t="s">
        <v>257</v>
      </c>
      <c r="D111" s="88" t="s">
        <v>330</v>
      </c>
      <c r="E111" s="108" t="s">
        <v>334</v>
      </c>
      <c r="F111" s="108" t="s">
        <v>2116</v>
      </c>
      <c r="G111" s="341" t="s">
        <v>369</v>
      </c>
      <c r="H111" s="342">
        <v>2</v>
      </c>
    </row>
    <row r="112" spans="1:8" ht="22.15" customHeight="1">
      <c r="A112" s="340" t="s">
        <v>1049</v>
      </c>
      <c r="B112" s="108" t="s">
        <v>29</v>
      </c>
      <c r="C112" s="108" t="s">
        <v>257</v>
      </c>
      <c r="D112" s="88" t="s">
        <v>330</v>
      </c>
      <c r="E112" s="108" t="s">
        <v>334</v>
      </c>
      <c r="F112" s="108" t="s">
        <v>1159</v>
      </c>
      <c r="G112" s="341" t="s">
        <v>370</v>
      </c>
      <c r="H112" s="342">
        <v>2</v>
      </c>
    </row>
    <row r="113" spans="1:8" ht="22.15" customHeight="1">
      <c r="A113" s="340" t="s">
        <v>1050</v>
      </c>
      <c r="B113" s="108" t="s">
        <v>29</v>
      </c>
      <c r="C113" s="108" t="s">
        <v>257</v>
      </c>
      <c r="D113" s="88" t="s">
        <v>330</v>
      </c>
      <c r="E113" s="108" t="s">
        <v>334</v>
      </c>
      <c r="F113" s="108" t="s">
        <v>1160</v>
      </c>
      <c r="G113" s="341" t="s">
        <v>371</v>
      </c>
      <c r="H113" s="342">
        <v>2</v>
      </c>
    </row>
    <row r="114" spans="1:8" ht="22.15" customHeight="1">
      <c r="A114" s="340" t="s">
        <v>1051</v>
      </c>
      <c r="B114" s="108" t="s">
        <v>29</v>
      </c>
      <c r="C114" s="108" t="s">
        <v>257</v>
      </c>
      <c r="D114" s="88" t="s">
        <v>330</v>
      </c>
      <c r="E114" s="108" t="s">
        <v>334</v>
      </c>
      <c r="F114" s="108" t="s">
        <v>1161</v>
      </c>
      <c r="G114" s="341" t="s">
        <v>372</v>
      </c>
      <c r="H114" s="342">
        <v>2</v>
      </c>
    </row>
    <row r="115" spans="1:8" ht="22.15" customHeight="1">
      <c r="A115" s="340" t="s">
        <v>1052</v>
      </c>
      <c r="B115" s="108" t="s">
        <v>29</v>
      </c>
      <c r="C115" s="108" t="s">
        <v>257</v>
      </c>
      <c r="D115" s="88" t="s">
        <v>330</v>
      </c>
      <c r="E115" s="108" t="s">
        <v>334</v>
      </c>
      <c r="F115" s="108" t="s">
        <v>1162</v>
      </c>
      <c r="G115" s="341" t="s">
        <v>373</v>
      </c>
      <c r="H115" s="342">
        <v>2</v>
      </c>
    </row>
    <row r="116" spans="1:8" ht="22.15" customHeight="1">
      <c r="A116" s="340" t="s">
        <v>1053</v>
      </c>
      <c r="B116" s="108" t="s">
        <v>29</v>
      </c>
      <c r="C116" s="108" t="s">
        <v>257</v>
      </c>
      <c r="D116" s="88" t="s">
        <v>330</v>
      </c>
      <c r="E116" s="108" t="s">
        <v>334</v>
      </c>
      <c r="F116" s="108" t="s">
        <v>1163</v>
      </c>
      <c r="G116" s="341" t="s">
        <v>374</v>
      </c>
      <c r="H116" s="342">
        <v>2</v>
      </c>
    </row>
    <row r="117" spans="1:8" ht="22.15" customHeight="1">
      <c r="A117" s="340" t="s">
        <v>2117</v>
      </c>
      <c r="B117" s="108" t="s">
        <v>29</v>
      </c>
      <c r="C117" s="108" t="s">
        <v>257</v>
      </c>
      <c r="D117" s="88" t="s">
        <v>2118</v>
      </c>
      <c r="E117" s="108" t="s">
        <v>334</v>
      </c>
      <c r="F117" s="108" t="s">
        <v>1164</v>
      </c>
      <c r="G117" s="341" t="s">
        <v>375</v>
      </c>
      <c r="H117" s="342">
        <v>2</v>
      </c>
    </row>
  </sheetData>
  <sheetProtection algorithmName="SHA-512" hashValue="oFSBt/+yxv6ezPPXFClCIjYcl+abwck/Fcsx5W1YDy5fFMxE0sRc06W+yVuFSRX0eXUtHleUWrYt8OIzHu86Ng==" saltValue="m/WHmqHa73oL465CFWrZLw==" spinCount="100000" sheet="1" autoFilter="0"/>
  <phoneticPr fontId="2"/>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B7F3-370C-4777-BA4A-B5D2C059C0CA}">
  <sheetPr>
    <tabColor theme="8" tint="0.59999389629810485"/>
    <pageSetUpPr fitToPage="1"/>
  </sheetPr>
  <dimension ref="A1:IN630"/>
  <sheetViews>
    <sheetView zoomScale="80" zoomScaleNormal="80" workbookViewId="0">
      <pane ySplit="2" topLeftCell="A3" activePane="bottomLeft" state="frozen"/>
      <selection pane="bottomLeft" activeCell="H16" sqref="H16"/>
    </sheetView>
  </sheetViews>
  <sheetFormatPr defaultColWidth="9" defaultRowHeight="27.6" customHeight="1"/>
  <cols>
    <col min="1" max="1" width="15.5" style="329" customWidth="1"/>
    <col min="2" max="2" width="42.5" style="329" customWidth="1"/>
    <col min="3" max="3" width="46.375" style="329" customWidth="1"/>
    <col min="4" max="4" width="40.25" style="329" customWidth="1"/>
    <col min="5" max="5" width="15" style="329" bestFit="1" customWidth="1"/>
    <col min="6" max="6" width="8" style="330" customWidth="1"/>
    <col min="7" max="7" width="9" style="329" hidden="1" customWidth="1"/>
    <col min="8" max="8" width="15.875" style="331" customWidth="1"/>
    <col min="9" max="9" width="0" style="331" hidden="1" customWidth="1"/>
    <col min="10" max="16384" width="9" style="331"/>
  </cols>
  <sheetData>
    <row r="1" spans="1:248" s="60" customFormat="1" ht="27.6" customHeight="1">
      <c r="A1" s="222" t="s">
        <v>1808</v>
      </c>
      <c r="B1" s="67"/>
      <c r="C1" s="67"/>
      <c r="D1" s="67"/>
      <c r="E1" s="67"/>
      <c r="F1" s="98"/>
      <c r="G1" s="311" t="s">
        <v>2119</v>
      </c>
    </row>
    <row r="2" spans="1:248" s="133" customFormat="1" ht="27.6" customHeight="1">
      <c r="A2" s="314" t="s">
        <v>785</v>
      </c>
      <c r="B2" s="314" t="s">
        <v>1054</v>
      </c>
      <c r="C2" s="314" t="s">
        <v>138</v>
      </c>
      <c r="D2" s="314" t="s">
        <v>139</v>
      </c>
      <c r="E2" s="315" t="s">
        <v>136</v>
      </c>
      <c r="F2" s="316" t="s">
        <v>2120</v>
      </c>
      <c r="G2" s="317" t="s">
        <v>137</v>
      </c>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row>
    <row r="3" spans="1:248" s="166" customFormat="1" ht="27.6" customHeight="1">
      <c r="A3" s="318" t="s">
        <v>1198</v>
      </c>
      <c r="B3" s="319" t="s">
        <v>1184</v>
      </c>
      <c r="C3" s="319" t="s">
        <v>1199</v>
      </c>
      <c r="D3" s="319" t="s">
        <v>2160</v>
      </c>
      <c r="E3" s="320">
        <v>43478</v>
      </c>
      <c r="F3" s="321">
        <v>3</v>
      </c>
      <c r="G3" s="319"/>
    </row>
    <row r="4" spans="1:248" s="166" customFormat="1" ht="27.6" customHeight="1">
      <c r="A4" s="318" t="s">
        <v>1200</v>
      </c>
      <c r="B4" s="319" t="s">
        <v>2161</v>
      </c>
      <c r="C4" s="319" t="s">
        <v>2162</v>
      </c>
      <c r="D4" s="319" t="s">
        <v>2163</v>
      </c>
      <c r="E4" s="320">
        <v>43512</v>
      </c>
      <c r="F4" s="321">
        <v>2</v>
      </c>
      <c r="G4" s="319"/>
    </row>
    <row r="5" spans="1:248" s="166" customFormat="1" ht="27.6" customHeight="1">
      <c r="A5" s="318" t="s">
        <v>1201</v>
      </c>
      <c r="B5" s="319" t="s">
        <v>1202</v>
      </c>
      <c r="C5" s="319" t="s">
        <v>1203</v>
      </c>
      <c r="D5" s="319" t="s">
        <v>2164</v>
      </c>
      <c r="E5" s="320" t="s">
        <v>2165</v>
      </c>
      <c r="F5" s="321">
        <v>9</v>
      </c>
      <c r="G5" s="332"/>
      <c r="H5" s="333" t="s">
        <v>2166</v>
      </c>
    </row>
    <row r="6" spans="1:248" s="166" customFormat="1" ht="27.6" customHeight="1">
      <c r="A6" s="318" t="s">
        <v>1204</v>
      </c>
      <c r="B6" s="319" t="s">
        <v>1195</v>
      </c>
      <c r="C6" s="319" t="s">
        <v>2167</v>
      </c>
      <c r="D6" s="319" t="s">
        <v>2168</v>
      </c>
      <c r="E6" s="322">
        <v>43505</v>
      </c>
      <c r="F6" s="321">
        <v>2</v>
      </c>
      <c r="G6" s="319"/>
    </row>
    <row r="7" spans="1:248" s="166" customFormat="1" ht="27.6" customHeight="1">
      <c r="A7" s="318" t="s">
        <v>1205</v>
      </c>
      <c r="B7" s="319" t="s">
        <v>1206</v>
      </c>
      <c r="C7" s="319" t="s">
        <v>1207</v>
      </c>
      <c r="D7" s="319" t="s">
        <v>1208</v>
      </c>
      <c r="E7" s="322">
        <v>43537</v>
      </c>
      <c r="F7" s="321">
        <v>1</v>
      </c>
      <c r="G7" s="319"/>
    </row>
    <row r="8" spans="1:248" s="166" customFormat="1" ht="27.6" customHeight="1">
      <c r="A8" s="318" t="s">
        <v>1209</v>
      </c>
      <c r="B8" s="319" t="s">
        <v>2169</v>
      </c>
      <c r="C8" s="319" t="s">
        <v>2170</v>
      </c>
      <c r="D8" s="319" t="s">
        <v>2171</v>
      </c>
      <c r="E8" s="322">
        <v>43491</v>
      </c>
      <c r="F8" s="321">
        <v>1</v>
      </c>
      <c r="G8" s="319"/>
    </row>
    <row r="9" spans="1:248" s="166" customFormat="1" ht="27.6" customHeight="1">
      <c r="A9" s="318" t="s">
        <v>1210</v>
      </c>
      <c r="B9" s="319" t="s">
        <v>2172</v>
      </c>
      <c r="C9" s="319" t="s">
        <v>2173</v>
      </c>
      <c r="D9" s="319" t="s">
        <v>2174</v>
      </c>
      <c r="E9" s="322">
        <v>43520</v>
      </c>
      <c r="F9" s="321">
        <v>2</v>
      </c>
      <c r="G9" s="319"/>
    </row>
    <row r="10" spans="1:248" s="166" customFormat="1" ht="27.6" customHeight="1">
      <c r="A10" s="318" t="s">
        <v>1211</v>
      </c>
      <c r="B10" s="319" t="s">
        <v>1212</v>
      </c>
      <c r="C10" s="319" t="s">
        <v>2175</v>
      </c>
      <c r="D10" s="319" t="s">
        <v>1213</v>
      </c>
      <c r="E10" s="322">
        <v>43509</v>
      </c>
      <c r="F10" s="321">
        <v>1</v>
      </c>
      <c r="G10" s="319"/>
    </row>
    <row r="11" spans="1:248" s="166" customFormat="1" ht="27.6" customHeight="1">
      <c r="A11" s="318" t="s">
        <v>1214</v>
      </c>
      <c r="B11" s="319" t="s">
        <v>2176</v>
      </c>
      <c r="C11" s="319" t="s">
        <v>2177</v>
      </c>
      <c r="D11" s="319" t="s">
        <v>2178</v>
      </c>
      <c r="E11" s="322">
        <v>43517</v>
      </c>
      <c r="F11" s="321">
        <v>1</v>
      </c>
      <c r="G11" s="319"/>
    </row>
    <row r="12" spans="1:248" s="166" customFormat="1" ht="27.6" customHeight="1">
      <c r="A12" s="318" t="s">
        <v>1215</v>
      </c>
      <c r="B12" s="319" t="s">
        <v>2179</v>
      </c>
      <c r="C12" s="319" t="s">
        <v>2180</v>
      </c>
      <c r="D12" s="319" t="s">
        <v>2138</v>
      </c>
      <c r="E12" s="322">
        <v>43483</v>
      </c>
      <c r="F12" s="321">
        <v>1</v>
      </c>
      <c r="G12" s="319"/>
    </row>
    <row r="13" spans="1:248" s="166" customFormat="1" ht="27.6" customHeight="1">
      <c r="A13" s="318" t="s">
        <v>1216</v>
      </c>
      <c r="B13" s="319" t="s">
        <v>140</v>
      </c>
      <c r="C13" s="319" t="s">
        <v>2181</v>
      </c>
      <c r="D13" s="319" t="s">
        <v>2150</v>
      </c>
      <c r="E13" s="322">
        <v>43475</v>
      </c>
      <c r="F13" s="321">
        <v>1</v>
      </c>
      <c r="G13" s="319"/>
    </row>
    <row r="14" spans="1:248" s="166" customFormat="1" ht="27.6" customHeight="1">
      <c r="A14" s="318" t="s">
        <v>1217</v>
      </c>
      <c r="B14" s="319" t="s">
        <v>140</v>
      </c>
      <c r="C14" s="319" t="s">
        <v>2182</v>
      </c>
      <c r="D14" s="319" t="s">
        <v>2149</v>
      </c>
      <c r="E14" s="322">
        <v>43476</v>
      </c>
      <c r="F14" s="321">
        <v>1</v>
      </c>
      <c r="G14" s="319"/>
    </row>
    <row r="15" spans="1:248" s="166" customFormat="1" ht="27.6" customHeight="1">
      <c r="A15" s="318" t="s">
        <v>1218</v>
      </c>
      <c r="B15" s="319" t="s">
        <v>140</v>
      </c>
      <c r="C15" s="319" t="s">
        <v>2183</v>
      </c>
      <c r="D15" s="319" t="s">
        <v>2149</v>
      </c>
      <c r="E15" s="322">
        <v>43480</v>
      </c>
      <c r="F15" s="321">
        <v>1</v>
      </c>
      <c r="G15" s="319"/>
    </row>
    <row r="16" spans="1:248" s="166" customFormat="1" ht="27.6" customHeight="1">
      <c r="A16" s="318" t="s">
        <v>1219</v>
      </c>
      <c r="B16" s="319" t="s">
        <v>140</v>
      </c>
      <c r="C16" s="319" t="s">
        <v>2184</v>
      </c>
      <c r="D16" s="319" t="s">
        <v>2149</v>
      </c>
      <c r="E16" s="322">
        <v>43481</v>
      </c>
      <c r="F16" s="321">
        <v>1</v>
      </c>
      <c r="G16" s="319"/>
    </row>
    <row r="17" spans="1:7" s="166" customFormat="1" ht="27.6" customHeight="1">
      <c r="A17" s="318" t="s">
        <v>1220</v>
      </c>
      <c r="B17" s="319" t="s">
        <v>140</v>
      </c>
      <c r="C17" s="319" t="s">
        <v>2185</v>
      </c>
      <c r="D17" s="319" t="s">
        <v>2150</v>
      </c>
      <c r="E17" s="322">
        <v>43484</v>
      </c>
      <c r="F17" s="321">
        <v>1</v>
      </c>
      <c r="G17" s="319"/>
    </row>
    <row r="18" spans="1:7" s="166" customFormat="1" ht="27.6" customHeight="1">
      <c r="A18" s="318" t="s">
        <v>1221</v>
      </c>
      <c r="B18" s="319" t="s">
        <v>140</v>
      </c>
      <c r="C18" s="319" t="s">
        <v>2186</v>
      </c>
      <c r="D18" s="319" t="s">
        <v>2149</v>
      </c>
      <c r="E18" s="322">
        <v>43487</v>
      </c>
      <c r="F18" s="321">
        <v>1</v>
      </c>
      <c r="G18" s="319"/>
    </row>
    <row r="19" spans="1:7" s="166" customFormat="1" ht="27.6" customHeight="1">
      <c r="A19" s="318" t="s">
        <v>1222</v>
      </c>
      <c r="B19" s="319" t="s">
        <v>140</v>
      </c>
      <c r="C19" s="319" t="s">
        <v>2187</v>
      </c>
      <c r="D19" s="319" t="s">
        <v>2149</v>
      </c>
      <c r="E19" s="322">
        <v>43489</v>
      </c>
      <c r="F19" s="321">
        <v>1</v>
      </c>
      <c r="G19" s="319"/>
    </row>
    <row r="20" spans="1:7" s="166" customFormat="1" ht="27.6" customHeight="1">
      <c r="A20" s="318" t="s">
        <v>1223</v>
      </c>
      <c r="B20" s="319" t="s">
        <v>140</v>
      </c>
      <c r="C20" s="319" t="s">
        <v>2188</v>
      </c>
      <c r="D20" s="319" t="s">
        <v>2149</v>
      </c>
      <c r="E20" s="322">
        <v>43491</v>
      </c>
      <c r="F20" s="321">
        <v>1</v>
      </c>
      <c r="G20" s="319"/>
    </row>
    <row r="21" spans="1:7" s="166" customFormat="1" ht="27.6" customHeight="1">
      <c r="A21" s="318" t="s">
        <v>1224</v>
      </c>
      <c r="B21" s="319" t="s">
        <v>140</v>
      </c>
      <c r="C21" s="319" t="s">
        <v>2189</v>
      </c>
      <c r="D21" s="319" t="s">
        <v>2150</v>
      </c>
      <c r="E21" s="322">
        <v>43494</v>
      </c>
      <c r="F21" s="321">
        <v>1</v>
      </c>
      <c r="G21" s="319"/>
    </row>
    <row r="22" spans="1:7" s="166" customFormat="1" ht="27.6" customHeight="1">
      <c r="A22" s="318" t="s">
        <v>1225</v>
      </c>
      <c r="B22" s="319" t="s">
        <v>140</v>
      </c>
      <c r="C22" s="319" t="s">
        <v>2190</v>
      </c>
      <c r="D22" s="319" t="s">
        <v>2150</v>
      </c>
      <c r="E22" s="322">
        <v>43495</v>
      </c>
      <c r="F22" s="321">
        <v>1</v>
      </c>
      <c r="G22" s="319"/>
    </row>
    <row r="23" spans="1:7" s="166" customFormat="1" ht="27.6" customHeight="1">
      <c r="A23" s="318" t="s">
        <v>1226</v>
      </c>
      <c r="B23" s="319" t="s">
        <v>140</v>
      </c>
      <c r="C23" s="319" t="s">
        <v>2191</v>
      </c>
      <c r="D23" s="319" t="s">
        <v>2149</v>
      </c>
      <c r="E23" s="322">
        <v>43496</v>
      </c>
      <c r="F23" s="321">
        <v>1</v>
      </c>
      <c r="G23" s="319"/>
    </row>
    <row r="24" spans="1:7" s="166" customFormat="1" ht="27.6" customHeight="1">
      <c r="A24" s="318" t="s">
        <v>1227</v>
      </c>
      <c r="B24" s="319" t="s">
        <v>140</v>
      </c>
      <c r="C24" s="319" t="s">
        <v>2192</v>
      </c>
      <c r="D24" s="319" t="s">
        <v>2150</v>
      </c>
      <c r="E24" s="322">
        <v>43503</v>
      </c>
      <c r="F24" s="321">
        <v>1</v>
      </c>
      <c r="G24" s="319"/>
    </row>
    <row r="25" spans="1:7" s="166" customFormat="1" ht="27.6" customHeight="1">
      <c r="A25" s="318" t="s">
        <v>1228</v>
      </c>
      <c r="B25" s="319" t="s">
        <v>140</v>
      </c>
      <c r="C25" s="319" t="s">
        <v>2193</v>
      </c>
      <c r="D25" s="319" t="s">
        <v>2149</v>
      </c>
      <c r="E25" s="322">
        <v>43504</v>
      </c>
      <c r="F25" s="321">
        <v>1</v>
      </c>
      <c r="G25" s="319"/>
    </row>
    <row r="26" spans="1:7" s="166" customFormat="1" ht="27.6" customHeight="1">
      <c r="A26" s="318" t="s">
        <v>1229</v>
      </c>
      <c r="B26" s="319" t="s">
        <v>140</v>
      </c>
      <c r="C26" s="319" t="s">
        <v>2194</v>
      </c>
      <c r="D26" s="319" t="s">
        <v>2149</v>
      </c>
      <c r="E26" s="322">
        <v>43509</v>
      </c>
      <c r="F26" s="321">
        <v>1</v>
      </c>
      <c r="G26" s="319"/>
    </row>
    <row r="27" spans="1:7" s="166" customFormat="1" ht="27.6" customHeight="1">
      <c r="A27" s="318" t="s">
        <v>1230</v>
      </c>
      <c r="B27" s="319" t="s">
        <v>140</v>
      </c>
      <c r="C27" s="319" t="s">
        <v>2195</v>
      </c>
      <c r="D27" s="319" t="s">
        <v>2150</v>
      </c>
      <c r="E27" s="322">
        <v>43511</v>
      </c>
      <c r="F27" s="321">
        <v>1</v>
      </c>
      <c r="G27" s="319"/>
    </row>
    <row r="28" spans="1:7" s="166" customFormat="1" ht="27.6" customHeight="1">
      <c r="A28" s="318" t="s">
        <v>1231</v>
      </c>
      <c r="B28" s="319" t="s">
        <v>140</v>
      </c>
      <c r="C28" s="319" t="s">
        <v>2196</v>
      </c>
      <c r="D28" s="319" t="s">
        <v>2149</v>
      </c>
      <c r="E28" s="322">
        <v>43512</v>
      </c>
      <c r="F28" s="321">
        <v>1</v>
      </c>
      <c r="G28" s="319"/>
    </row>
    <row r="29" spans="1:7" s="166" customFormat="1" ht="27.6" customHeight="1">
      <c r="A29" s="318" t="s">
        <v>1232</v>
      </c>
      <c r="B29" s="319" t="s">
        <v>140</v>
      </c>
      <c r="C29" s="319" t="s">
        <v>2197</v>
      </c>
      <c r="D29" s="319" t="s">
        <v>2149</v>
      </c>
      <c r="E29" s="322">
        <v>43515</v>
      </c>
      <c r="F29" s="321">
        <v>1</v>
      </c>
      <c r="G29" s="319"/>
    </row>
    <row r="30" spans="1:7" s="166" customFormat="1" ht="27.6" customHeight="1">
      <c r="A30" s="318" t="s">
        <v>1233</v>
      </c>
      <c r="B30" s="319" t="s">
        <v>140</v>
      </c>
      <c r="C30" s="319" t="s">
        <v>2198</v>
      </c>
      <c r="D30" s="319" t="s">
        <v>2150</v>
      </c>
      <c r="E30" s="322">
        <v>43521</v>
      </c>
      <c r="F30" s="321">
        <v>1</v>
      </c>
      <c r="G30" s="319"/>
    </row>
    <row r="31" spans="1:7" s="166" customFormat="1" ht="27.6" customHeight="1">
      <c r="A31" s="318" t="s">
        <v>1234</v>
      </c>
      <c r="B31" s="319" t="s">
        <v>140</v>
      </c>
      <c r="C31" s="319" t="s">
        <v>2199</v>
      </c>
      <c r="D31" s="319" t="s">
        <v>2149</v>
      </c>
      <c r="E31" s="320">
        <v>43522</v>
      </c>
      <c r="F31" s="321">
        <v>1</v>
      </c>
      <c r="G31" s="319"/>
    </row>
    <row r="32" spans="1:7" s="166" customFormat="1" ht="27.6" customHeight="1">
      <c r="A32" s="318" t="s">
        <v>1235</v>
      </c>
      <c r="B32" s="319" t="s">
        <v>140</v>
      </c>
      <c r="C32" s="319" t="s">
        <v>2200</v>
      </c>
      <c r="D32" s="319" t="s">
        <v>2150</v>
      </c>
      <c r="E32" s="320">
        <v>43524</v>
      </c>
      <c r="F32" s="321">
        <v>1</v>
      </c>
      <c r="G32" s="319"/>
    </row>
    <row r="33" spans="1:7" s="166" customFormat="1" ht="27.6" customHeight="1">
      <c r="A33" s="318" t="s">
        <v>1236</v>
      </c>
      <c r="B33" s="319" t="s">
        <v>140</v>
      </c>
      <c r="C33" s="319" t="s">
        <v>2201</v>
      </c>
      <c r="D33" s="319" t="s">
        <v>2150</v>
      </c>
      <c r="E33" s="320">
        <v>43525</v>
      </c>
      <c r="F33" s="321">
        <v>1</v>
      </c>
      <c r="G33" s="319"/>
    </row>
    <row r="34" spans="1:7" s="166" customFormat="1" ht="27.6" customHeight="1">
      <c r="A34" s="318" t="s">
        <v>1237</v>
      </c>
      <c r="B34" s="319" t="s">
        <v>140</v>
      </c>
      <c r="C34" s="319" t="s">
        <v>2202</v>
      </c>
      <c r="D34" s="319" t="s">
        <v>2149</v>
      </c>
      <c r="E34" s="320">
        <v>43529</v>
      </c>
      <c r="F34" s="321">
        <v>1</v>
      </c>
      <c r="G34" s="319"/>
    </row>
    <row r="35" spans="1:7" s="166" customFormat="1" ht="27.6" customHeight="1">
      <c r="A35" s="318" t="s">
        <v>1238</v>
      </c>
      <c r="B35" s="319" t="s">
        <v>140</v>
      </c>
      <c r="C35" s="319" t="s">
        <v>2203</v>
      </c>
      <c r="D35" s="319" t="s">
        <v>2149</v>
      </c>
      <c r="E35" s="320">
        <v>43530</v>
      </c>
      <c r="F35" s="321">
        <v>1</v>
      </c>
      <c r="G35" s="319"/>
    </row>
    <row r="36" spans="1:7" s="166" customFormat="1" ht="27.6" customHeight="1">
      <c r="A36" s="318" t="s">
        <v>1239</v>
      </c>
      <c r="B36" s="319" t="s">
        <v>140</v>
      </c>
      <c r="C36" s="319" t="s">
        <v>2204</v>
      </c>
      <c r="D36" s="319" t="s">
        <v>2149</v>
      </c>
      <c r="E36" s="320">
        <v>43532</v>
      </c>
      <c r="F36" s="321">
        <v>1</v>
      </c>
      <c r="G36" s="319"/>
    </row>
    <row r="37" spans="1:7" s="166" customFormat="1" ht="27.6" customHeight="1">
      <c r="A37" s="318" t="s">
        <v>1240</v>
      </c>
      <c r="B37" s="319" t="s">
        <v>140</v>
      </c>
      <c r="C37" s="319" t="s">
        <v>2205</v>
      </c>
      <c r="D37" s="319" t="s">
        <v>2149</v>
      </c>
      <c r="E37" s="320">
        <v>43536</v>
      </c>
      <c r="F37" s="321">
        <v>1</v>
      </c>
      <c r="G37" s="319"/>
    </row>
    <row r="38" spans="1:7" s="166" customFormat="1" ht="27.6" customHeight="1">
      <c r="A38" s="318" t="s">
        <v>1241</v>
      </c>
      <c r="B38" s="319" t="s">
        <v>140</v>
      </c>
      <c r="C38" s="319" t="s">
        <v>2206</v>
      </c>
      <c r="D38" s="319" t="s">
        <v>2150</v>
      </c>
      <c r="E38" s="320">
        <v>43538</v>
      </c>
      <c r="F38" s="321">
        <v>1</v>
      </c>
      <c r="G38" s="319"/>
    </row>
    <row r="39" spans="1:7" s="166" customFormat="1" ht="27.6" customHeight="1">
      <c r="A39" s="318" t="s">
        <v>1242</v>
      </c>
      <c r="B39" s="319" t="s">
        <v>2207</v>
      </c>
      <c r="C39" s="319" t="s">
        <v>2208</v>
      </c>
      <c r="D39" s="319" t="s">
        <v>2209</v>
      </c>
      <c r="E39" s="320">
        <v>43519</v>
      </c>
      <c r="F39" s="321">
        <v>2</v>
      </c>
      <c r="G39" s="319"/>
    </row>
    <row r="40" spans="1:7" s="166" customFormat="1" ht="27.6" customHeight="1">
      <c r="A40" s="318" t="s">
        <v>1243</v>
      </c>
      <c r="B40" s="319" t="s">
        <v>2210</v>
      </c>
      <c r="C40" s="319" t="s">
        <v>2128</v>
      </c>
      <c r="D40" s="319" t="s">
        <v>2131</v>
      </c>
      <c r="E40" s="322">
        <v>43481</v>
      </c>
      <c r="F40" s="321">
        <v>1</v>
      </c>
      <c r="G40" s="319"/>
    </row>
    <row r="41" spans="1:7" s="166" customFormat="1" ht="27.6" customHeight="1">
      <c r="A41" s="318" t="s">
        <v>1244</v>
      </c>
      <c r="B41" s="319" t="s">
        <v>2211</v>
      </c>
      <c r="C41" s="319" t="s">
        <v>2212</v>
      </c>
      <c r="D41" s="319" t="s">
        <v>2213</v>
      </c>
      <c r="E41" s="322">
        <v>43495</v>
      </c>
      <c r="F41" s="321">
        <v>1</v>
      </c>
      <c r="G41" s="319"/>
    </row>
    <row r="42" spans="1:7" s="166" customFormat="1" ht="27.6" customHeight="1">
      <c r="A42" s="318" t="s">
        <v>1245</v>
      </c>
      <c r="B42" s="319" t="s">
        <v>2134</v>
      </c>
      <c r="C42" s="319" t="s">
        <v>2214</v>
      </c>
      <c r="D42" s="319" t="s">
        <v>2135</v>
      </c>
      <c r="E42" s="322">
        <v>43512</v>
      </c>
      <c r="F42" s="321">
        <v>2</v>
      </c>
      <c r="G42" s="319"/>
    </row>
    <row r="43" spans="1:7" s="166" customFormat="1" ht="27.6" customHeight="1">
      <c r="A43" s="318" t="s">
        <v>1246</v>
      </c>
      <c r="B43" s="319" t="s">
        <v>2130</v>
      </c>
      <c r="C43" s="319" t="s">
        <v>2215</v>
      </c>
      <c r="D43" s="319" t="s">
        <v>2139</v>
      </c>
      <c r="E43" s="322">
        <v>43482</v>
      </c>
      <c r="F43" s="321">
        <v>1</v>
      </c>
      <c r="G43" s="319"/>
    </row>
    <row r="44" spans="1:7" s="166" customFormat="1" ht="27.6" customHeight="1">
      <c r="A44" s="318" t="s">
        <v>1247</v>
      </c>
      <c r="B44" s="319" t="s">
        <v>1248</v>
      </c>
      <c r="C44" s="319" t="s">
        <v>2216</v>
      </c>
      <c r="D44" s="319" t="s">
        <v>2217</v>
      </c>
      <c r="E44" s="322">
        <v>43484</v>
      </c>
      <c r="F44" s="321">
        <v>2</v>
      </c>
      <c r="G44" s="319"/>
    </row>
    <row r="45" spans="1:7" s="166" customFormat="1" ht="27.6" customHeight="1">
      <c r="A45" s="318" t="s">
        <v>1249</v>
      </c>
      <c r="B45" s="319" t="s">
        <v>1183</v>
      </c>
      <c r="C45" s="319" t="s">
        <v>2218</v>
      </c>
      <c r="D45" s="319" t="s">
        <v>2219</v>
      </c>
      <c r="E45" s="322">
        <v>43483</v>
      </c>
      <c r="F45" s="321">
        <v>1</v>
      </c>
      <c r="G45" s="319"/>
    </row>
    <row r="46" spans="1:7" s="166" customFormat="1" ht="27.6" customHeight="1">
      <c r="A46" s="318" t="s">
        <v>1250</v>
      </c>
      <c r="B46" s="319" t="s">
        <v>1182</v>
      </c>
      <c r="C46" s="319" t="s">
        <v>1182</v>
      </c>
      <c r="D46" s="319" t="s">
        <v>2220</v>
      </c>
      <c r="E46" s="322">
        <v>43490</v>
      </c>
      <c r="F46" s="321">
        <v>1</v>
      </c>
      <c r="G46" s="319"/>
    </row>
    <row r="47" spans="1:7" s="166" customFormat="1" ht="27.6" customHeight="1">
      <c r="A47" s="318" t="s">
        <v>1251</v>
      </c>
      <c r="B47" s="319" t="s">
        <v>1190</v>
      </c>
      <c r="C47" s="319" t="s">
        <v>2221</v>
      </c>
      <c r="D47" s="319" t="s">
        <v>2222</v>
      </c>
      <c r="E47" s="322">
        <v>43498</v>
      </c>
      <c r="F47" s="321">
        <v>2</v>
      </c>
      <c r="G47" s="319"/>
    </row>
    <row r="48" spans="1:7" s="166" customFormat="1" ht="27.6" customHeight="1">
      <c r="A48" s="318" t="s">
        <v>1252</v>
      </c>
      <c r="B48" s="319" t="s">
        <v>2207</v>
      </c>
      <c r="C48" s="319" t="s">
        <v>2223</v>
      </c>
      <c r="D48" s="319" t="s">
        <v>2224</v>
      </c>
      <c r="E48" s="320">
        <v>43504</v>
      </c>
      <c r="F48" s="321">
        <v>1</v>
      </c>
      <c r="G48" s="319"/>
    </row>
    <row r="49" spans="1:7" s="166" customFormat="1" ht="27.6" customHeight="1">
      <c r="A49" s="318" t="s">
        <v>1253</v>
      </c>
      <c r="B49" s="319" t="s">
        <v>1188</v>
      </c>
      <c r="C49" s="319" t="s">
        <v>2225</v>
      </c>
      <c r="D49" s="319" t="s">
        <v>2133</v>
      </c>
      <c r="E49" s="320">
        <v>43529</v>
      </c>
      <c r="F49" s="321">
        <v>1</v>
      </c>
      <c r="G49" s="319"/>
    </row>
    <row r="50" spans="1:7" s="166" customFormat="1" ht="27.6" customHeight="1">
      <c r="A50" s="318" t="s">
        <v>1254</v>
      </c>
      <c r="B50" s="319" t="s">
        <v>2151</v>
      </c>
      <c r="C50" s="319" t="s">
        <v>2226</v>
      </c>
      <c r="D50" s="319" t="s">
        <v>1197</v>
      </c>
      <c r="E50" s="320">
        <v>43518</v>
      </c>
      <c r="F50" s="321">
        <v>1</v>
      </c>
      <c r="G50" s="319"/>
    </row>
    <row r="51" spans="1:7" s="166" customFormat="1" ht="27.6" customHeight="1">
      <c r="A51" s="318" t="s">
        <v>1255</v>
      </c>
      <c r="B51" s="319" t="s">
        <v>2151</v>
      </c>
      <c r="C51" s="319" t="s">
        <v>2227</v>
      </c>
      <c r="D51" s="319" t="s">
        <v>1197</v>
      </c>
      <c r="E51" s="320">
        <v>43503</v>
      </c>
      <c r="F51" s="321">
        <v>1</v>
      </c>
      <c r="G51" s="319"/>
    </row>
    <row r="52" spans="1:7" s="166" customFormat="1" ht="27.6" customHeight="1">
      <c r="A52" s="318" t="s">
        <v>1256</v>
      </c>
      <c r="B52" s="319" t="s">
        <v>2151</v>
      </c>
      <c r="C52" s="319" t="s">
        <v>2228</v>
      </c>
      <c r="D52" s="319" t="s">
        <v>2152</v>
      </c>
      <c r="E52" s="320">
        <v>43509</v>
      </c>
      <c r="F52" s="321">
        <v>1</v>
      </c>
      <c r="G52" s="319"/>
    </row>
    <row r="53" spans="1:7" s="166" customFormat="1" ht="27.6" customHeight="1">
      <c r="A53" s="318" t="s">
        <v>1257</v>
      </c>
      <c r="B53" s="319" t="s">
        <v>2151</v>
      </c>
      <c r="C53" s="319" t="s">
        <v>1258</v>
      </c>
      <c r="D53" s="319" t="s">
        <v>1197</v>
      </c>
      <c r="E53" s="320">
        <v>43511</v>
      </c>
      <c r="F53" s="321">
        <v>1</v>
      </c>
      <c r="G53" s="319"/>
    </row>
    <row r="54" spans="1:7" s="166" customFormat="1" ht="27.6" customHeight="1">
      <c r="A54" s="318" t="s">
        <v>1259</v>
      </c>
      <c r="B54" s="319" t="s">
        <v>2151</v>
      </c>
      <c r="C54" s="319" t="s">
        <v>2229</v>
      </c>
      <c r="D54" s="319" t="s">
        <v>2152</v>
      </c>
      <c r="E54" s="320">
        <v>43524</v>
      </c>
      <c r="F54" s="321">
        <v>1</v>
      </c>
      <c r="G54" s="319"/>
    </row>
    <row r="55" spans="1:7" s="166" customFormat="1" ht="27.6" customHeight="1">
      <c r="A55" s="318" t="s">
        <v>1260</v>
      </c>
      <c r="B55" s="319" t="s">
        <v>2151</v>
      </c>
      <c r="C55" s="319" t="s">
        <v>2230</v>
      </c>
      <c r="D55" s="319" t="s">
        <v>2152</v>
      </c>
      <c r="E55" s="320">
        <v>43501</v>
      </c>
      <c r="F55" s="321">
        <v>1</v>
      </c>
      <c r="G55" s="319"/>
    </row>
    <row r="56" spans="1:7" s="166" customFormat="1" ht="27.6" customHeight="1">
      <c r="A56" s="318" t="s">
        <v>1261</v>
      </c>
      <c r="B56" s="319" t="s">
        <v>2151</v>
      </c>
      <c r="C56" s="319" t="s">
        <v>2231</v>
      </c>
      <c r="D56" s="319" t="s">
        <v>2152</v>
      </c>
      <c r="E56" s="320">
        <v>43522</v>
      </c>
      <c r="F56" s="321">
        <v>1</v>
      </c>
      <c r="G56" s="319"/>
    </row>
    <row r="57" spans="1:7" s="166" customFormat="1" ht="27.6" customHeight="1">
      <c r="A57" s="318" t="s">
        <v>1262</v>
      </c>
      <c r="B57" s="319" t="s">
        <v>2151</v>
      </c>
      <c r="C57" s="319" t="s">
        <v>2232</v>
      </c>
      <c r="D57" s="319" t="s">
        <v>2152</v>
      </c>
      <c r="E57" s="320">
        <v>43529</v>
      </c>
      <c r="F57" s="321">
        <v>1</v>
      </c>
      <c r="G57" s="319"/>
    </row>
    <row r="58" spans="1:7" s="166" customFormat="1" ht="27.6" customHeight="1">
      <c r="A58" s="318" t="s">
        <v>1263</v>
      </c>
      <c r="B58" s="319" t="s">
        <v>2151</v>
      </c>
      <c r="C58" s="319" t="s">
        <v>2233</v>
      </c>
      <c r="D58" s="319" t="s">
        <v>1197</v>
      </c>
      <c r="E58" s="320">
        <v>43531</v>
      </c>
      <c r="F58" s="321">
        <v>1</v>
      </c>
      <c r="G58" s="319"/>
    </row>
    <row r="59" spans="1:7" s="166" customFormat="1" ht="27.6" customHeight="1">
      <c r="A59" s="318" t="s">
        <v>1264</v>
      </c>
      <c r="B59" s="319" t="s">
        <v>2151</v>
      </c>
      <c r="C59" s="319" t="s">
        <v>2234</v>
      </c>
      <c r="D59" s="319" t="s">
        <v>2152</v>
      </c>
      <c r="E59" s="320">
        <v>43537</v>
      </c>
      <c r="F59" s="321">
        <v>1</v>
      </c>
      <c r="G59" s="319"/>
    </row>
    <row r="60" spans="1:7" s="166" customFormat="1" ht="27.6" customHeight="1">
      <c r="A60" s="318" t="s">
        <v>1265</v>
      </c>
      <c r="B60" s="319" t="s">
        <v>1179</v>
      </c>
      <c r="C60" s="319" t="s">
        <v>2235</v>
      </c>
      <c r="D60" s="319" t="s">
        <v>2236</v>
      </c>
      <c r="E60" s="322">
        <v>43497</v>
      </c>
      <c r="F60" s="321">
        <v>1</v>
      </c>
      <c r="G60" s="319"/>
    </row>
    <row r="61" spans="1:7" s="166" customFormat="1" ht="27.6" customHeight="1">
      <c r="A61" s="318" t="s">
        <v>141</v>
      </c>
      <c r="B61" s="319" t="s">
        <v>2123</v>
      </c>
      <c r="C61" s="319" t="s">
        <v>2237</v>
      </c>
      <c r="D61" s="319" t="s">
        <v>2238</v>
      </c>
      <c r="E61" s="322">
        <v>43499</v>
      </c>
      <c r="F61" s="321">
        <v>2</v>
      </c>
      <c r="G61" s="319"/>
    </row>
    <row r="62" spans="1:7" s="166" customFormat="1" ht="27.6" customHeight="1">
      <c r="A62" s="318" t="s">
        <v>142</v>
      </c>
      <c r="B62" s="319" t="s">
        <v>2123</v>
      </c>
      <c r="C62" s="319" t="s">
        <v>2239</v>
      </c>
      <c r="D62" s="319" t="s">
        <v>2240</v>
      </c>
      <c r="E62" s="322">
        <v>43512</v>
      </c>
      <c r="F62" s="321">
        <v>2</v>
      </c>
      <c r="G62" s="319"/>
    </row>
    <row r="63" spans="1:7" s="166" customFormat="1" ht="27.6" customHeight="1">
      <c r="A63" s="318" t="s">
        <v>143</v>
      </c>
      <c r="B63" s="319" t="s">
        <v>1191</v>
      </c>
      <c r="C63" s="319" t="s">
        <v>1266</v>
      </c>
      <c r="D63" s="319" t="s">
        <v>2121</v>
      </c>
      <c r="E63" s="322">
        <v>43510</v>
      </c>
      <c r="F63" s="321">
        <v>1</v>
      </c>
      <c r="G63" s="319"/>
    </row>
    <row r="64" spans="1:7" s="166" customFormat="1" ht="27.6" customHeight="1">
      <c r="A64" s="318" t="s">
        <v>144</v>
      </c>
      <c r="B64" s="319" t="s">
        <v>1183</v>
      </c>
      <c r="C64" s="319" t="s">
        <v>2241</v>
      </c>
      <c r="D64" s="319" t="s">
        <v>2242</v>
      </c>
      <c r="E64" s="322">
        <v>43504</v>
      </c>
      <c r="F64" s="321">
        <v>1</v>
      </c>
      <c r="G64" s="319"/>
    </row>
    <row r="65" spans="1:7" s="166" customFormat="1" ht="27.6" customHeight="1">
      <c r="A65" s="318" t="s">
        <v>145</v>
      </c>
      <c r="B65" s="319" t="s">
        <v>1183</v>
      </c>
      <c r="C65" s="319" t="s">
        <v>2243</v>
      </c>
      <c r="D65" s="319" t="s">
        <v>2244</v>
      </c>
      <c r="E65" s="322">
        <v>43524</v>
      </c>
      <c r="F65" s="321">
        <v>1</v>
      </c>
      <c r="G65" s="319"/>
    </row>
    <row r="66" spans="1:7" s="166" customFormat="1" ht="27.6" customHeight="1">
      <c r="A66" s="318" t="s">
        <v>146</v>
      </c>
      <c r="B66" s="319" t="s">
        <v>2245</v>
      </c>
      <c r="C66" s="319" t="s">
        <v>2246</v>
      </c>
      <c r="D66" s="319" t="s">
        <v>2247</v>
      </c>
      <c r="E66" s="322">
        <v>43512</v>
      </c>
      <c r="F66" s="321">
        <v>1</v>
      </c>
      <c r="G66" s="319"/>
    </row>
    <row r="67" spans="1:7" s="166" customFormat="1" ht="27.6" customHeight="1">
      <c r="A67" s="318" t="s">
        <v>147</v>
      </c>
      <c r="B67" s="319" t="s">
        <v>2248</v>
      </c>
      <c r="C67" s="319" t="s">
        <v>2249</v>
      </c>
      <c r="D67" s="319" t="s">
        <v>2139</v>
      </c>
      <c r="E67" s="322">
        <v>43524</v>
      </c>
      <c r="F67" s="321">
        <v>1</v>
      </c>
      <c r="G67" s="319"/>
    </row>
    <row r="68" spans="1:7" s="166" customFormat="1" ht="27.6" customHeight="1">
      <c r="A68" s="318" t="s">
        <v>148</v>
      </c>
      <c r="B68" s="319" t="s">
        <v>2250</v>
      </c>
      <c r="C68" s="319" t="s">
        <v>2251</v>
      </c>
      <c r="D68" s="319" t="s">
        <v>2252</v>
      </c>
      <c r="E68" s="322">
        <v>43509</v>
      </c>
      <c r="F68" s="321">
        <v>1</v>
      </c>
      <c r="G68" s="319"/>
    </row>
    <row r="69" spans="1:7" s="166" customFormat="1" ht="27.6" customHeight="1">
      <c r="A69" s="318" t="s">
        <v>149</v>
      </c>
      <c r="B69" s="319" t="s">
        <v>1192</v>
      </c>
      <c r="C69" s="319" t="s">
        <v>2125</v>
      </c>
      <c r="D69" s="319" t="s">
        <v>2126</v>
      </c>
      <c r="E69" s="322">
        <v>43519</v>
      </c>
      <c r="F69" s="321">
        <v>2</v>
      </c>
      <c r="G69" s="319"/>
    </row>
    <row r="70" spans="1:7" s="166" customFormat="1" ht="27.6" customHeight="1">
      <c r="A70" s="318" t="s">
        <v>150</v>
      </c>
      <c r="B70" s="319" t="s">
        <v>2253</v>
      </c>
      <c r="C70" s="319" t="s">
        <v>2254</v>
      </c>
      <c r="D70" s="319" t="s">
        <v>2255</v>
      </c>
      <c r="E70" s="322">
        <v>43522</v>
      </c>
      <c r="F70" s="321">
        <v>1</v>
      </c>
      <c r="G70" s="319"/>
    </row>
    <row r="71" spans="1:7" s="166" customFormat="1" ht="27.6" customHeight="1">
      <c r="A71" s="318" t="s">
        <v>151</v>
      </c>
      <c r="B71" s="319" t="s">
        <v>2130</v>
      </c>
      <c r="C71" s="319" t="s">
        <v>2256</v>
      </c>
      <c r="D71" s="319" t="s">
        <v>2153</v>
      </c>
      <c r="E71" s="322">
        <v>43517</v>
      </c>
      <c r="F71" s="321">
        <v>1</v>
      </c>
      <c r="G71" s="319"/>
    </row>
    <row r="72" spans="1:7" s="166" customFormat="1" ht="27.6" customHeight="1">
      <c r="A72" s="318" t="s">
        <v>1267</v>
      </c>
      <c r="B72" s="319" t="s">
        <v>2143</v>
      </c>
      <c r="C72" s="319" t="s">
        <v>2257</v>
      </c>
      <c r="D72" s="319" t="s">
        <v>2145</v>
      </c>
      <c r="E72" s="322">
        <v>43517</v>
      </c>
      <c r="F72" s="321">
        <v>1</v>
      </c>
      <c r="G72" s="319"/>
    </row>
    <row r="73" spans="1:7" s="166" customFormat="1" ht="27.6" customHeight="1">
      <c r="A73" s="318" t="s">
        <v>1268</v>
      </c>
      <c r="B73" s="319" t="s">
        <v>2258</v>
      </c>
      <c r="C73" s="319" t="s">
        <v>2259</v>
      </c>
      <c r="D73" s="319" t="s">
        <v>1189</v>
      </c>
      <c r="E73" s="322">
        <v>43530</v>
      </c>
      <c r="F73" s="321">
        <v>1</v>
      </c>
      <c r="G73" s="319"/>
    </row>
    <row r="74" spans="1:7" s="166" customFormat="1" ht="27.6" customHeight="1">
      <c r="A74" s="318" t="s">
        <v>152</v>
      </c>
      <c r="B74" s="319" t="s">
        <v>2260</v>
      </c>
      <c r="C74" s="319" t="s">
        <v>2261</v>
      </c>
      <c r="D74" s="319" t="s">
        <v>2129</v>
      </c>
      <c r="E74" s="322">
        <v>43525</v>
      </c>
      <c r="F74" s="321">
        <v>1</v>
      </c>
      <c r="G74" s="319"/>
    </row>
    <row r="75" spans="1:7" s="166" customFormat="1" ht="27.6" customHeight="1">
      <c r="A75" s="318" t="s">
        <v>153</v>
      </c>
      <c r="B75" s="319" t="s">
        <v>2262</v>
      </c>
      <c r="C75" s="319" t="s">
        <v>2263</v>
      </c>
      <c r="D75" s="319" t="s">
        <v>2264</v>
      </c>
      <c r="E75" s="322">
        <v>43543</v>
      </c>
      <c r="F75" s="321">
        <v>1</v>
      </c>
      <c r="G75" s="319"/>
    </row>
    <row r="76" spans="1:7" s="166" customFormat="1" ht="27.6" customHeight="1">
      <c r="A76" s="318" t="s">
        <v>154</v>
      </c>
      <c r="B76" s="319" t="s">
        <v>2265</v>
      </c>
      <c r="C76" s="319" t="s">
        <v>2266</v>
      </c>
      <c r="D76" s="319" t="s">
        <v>2267</v>
      </c>
      <c r="E76" s="322">
        <v>43523</v>
      </c>
      <c r="F76" s="321">
        <v>1</v>
      </c>
      <c r="G76" s="319"/>
    </row>
    <row r="77" spans="1:7" s="166" customFormat="1" ht="27.6" customHeight="1">
      <c r="A77" s="318" t="s">
        <v>155</v>
      </c>
      <c r="B77" s="319" t="s">
        <v>1188</v>
      </c>
      <c r="C77" s="319" t="s">
        <v>2141</v>
      </c>
      <c r="D77" s="319" t="s">
        <v>2268</v>
      </c>
      <c r="E77" s="322">
        <v>43538</v>
      </c>
      <c r="F77" s="321">
        <v>1</v>
      </c>
      <c r="G77" s="319"/>
    </row>
    <row r="78" spans="1:7" s="166" customFormat="1" ht="27.6" customHeight="1">
      <c r="A78" s="318" t="s">
        <v>156</v>
      </c>
      <c r="B78" s="319" t="s">
        <v>2269</v>
      </c>
      <c r="C78" s="319" t="s">
        <v>2270</v>
      </c>
      <c r="D78" s="319" t="s">
        <v>2271</v>
      </c>
      <c r="E78" s="322">
        <v>43533</v>
      </c>
      <c r="F78" s="321">
        <v>2</v>
      </c>
      <c r="G78" s="319"/>
    </row>
    <row r="79" spans="1:7" s="166" customFormat="1" ht="27.6" customHeight="1">
      <c r="A79" s="318" t="s">
        <v>157</v>
      </c>
      <c r="B79" s="319" t="s">
        <v>1269</v>
      </c>
      <c r="C79" s="319" t="s">
        <v>2272</v>
      </c>
      <c r="D79" s="319" t="s">
        <v>2273</v>
      </c>
      <c r="E79" s="322">
        <v>43534</v>
      </c>
      <c r="F79" s="321">
        <v>1</v>
      </c>
      <c r="G79" s="319"/>
    </row>
    <row r="80" spans="1:7" s="166" customFormat="1" ht="27.6" customHeight="1">
      <c r="A80" s="318" t="s">
        <v>158</v>
      </c>
      <c r="B80" s="319" t="s">
        <v>1192</v>
      </c>
      <c r="C80" s="319" t="s">
        <v>2274</v>
      </c>
      <c r="D80" s="319" t="s">
        <v>2127</v>
      </c>
      <c r="E80" s="322">
        <v>43529</v>
      </c>
      <c r="F80" s="321">
        <v>1</v>
      </c>
      <c r="G80" s="319"/>
    </row>
    <row r="81" spans="1:7" s="166" customFormat="1" ht="27.6" customHeight="1">
      <c r="A81" s="318" t="s">
        <v>159</v>
      </c>
      <c r="B81" s="319" t="s">
        <v>1270</v>
      </c>
      <c r="C81" s="319" t="s">
        <v>2275</v>
      </c>
      <c r="D81" s="319" t="s">
        <v>2276</v>
      </c>
      <c r="E81" s="322">
        <v>43531</v>
      </c>
      <c r="F81" s="321">
        <v>1</v>
      </c>
      <c r="G81" s="319"/>
    </row>
    <row r="82" spans="1:7" s="166" customFormat="1" ht="27.6" customHeight="1">
      <c r="A82" s="318" t="s">
        <v>160</v>
      </c>
      <c r="B82" s="319" t="s">
        <v>2154</v>
      </c>
      <c r="C82" s="319" t="s">
        <v>2277</v>
      </c>
      <c r="D82" s="319" t="s">
        <v>2155</v>
      </c>
      <c r="E82" s="322">
        <v>43554</v>
      </c>
      <c r="F82" s="321">
        <v>1</v>
      </c>
      <c r="G82" s="319"/>
    </row>
    <row r="83" spans="1:7" s="166" customFormat="1" ht="27.6" customHeight="1">
      <c r="A83" s="318" t="s">
        <v>161</v>
      </c>
      <c r="B83" s="319" t="s">
        <v>1271</v>
      </c>
      <c r="C83" s="319" t="s">
        <v>2278</v>
      </c>
      <c r="D83" s="319" t="s">
        <v>2279</v>
      </c>
      <c r="E83" s="322">
        <v>43532</v>
      </c>
      <c r="F83" s="321">
        <v>1</v>
      </c>
      <c r="G83" s="319"/>
    </row>
    <row r="84" spans="1:7" s="166" customFormat="1" ht="27.6" customHeight="1">
      <c r="A84" s="318" t="s">
        <v>162</v>
      </c>
      <c r="B84" s="319" t="s">
        <v>1188</v>
      </c>
      <c r="C84" s="319" t="s">
        <v>2280</v>
      </c>
      <c r="D84" s="319" t="s">
        <v>2281</v>
      </c>
      <c r="E84" s="322">
        <v>43533</v>
      </c>
      <c r="F84" s="321">
        <v>1</v>
      </c>
      <c r="G84" s="319"/>
    </row>
    <row r="85" spans="1:7" s="166" customFormat="1" ht="27.6" customHeight="1">
      <c r="A85" s="318" t="s">
        <v>1272</v>
      </c>
      <c r="B85" s="319" t="s">
        <v>1271</v>
      </c>
      <c r="C85" s="319" t="s">
        <v>2282</v>
      </c>
      <c r="D85" s="319" t="s">
        <v>2279</v>
      </c>
      <c r="E85" s="322">
        <v>43549</v>
      </c>
      <c r="F85" s="321">
        <v>1</v>
      </c>
      <c r="G85" s="319"/>
    </row>
    <row r="86" spans="1:7" s="166" customFormat="1" ht="27.6" customHeight="1">
      <c r="A86" s="318" t="s">
        <v>1273</v>
      </c>
      <c r="B86" s="319" t="s">
        <v>2283</v>
      </c>
      <c r="C86" s="319" t="s">
        <v>2284</v>
      </c>
      <c r="D86" s="319" t="s">
        <v>2285</v>
      </c>
      <c r="E86" s="322">
        <v>43540</v>
      </c>
      <c r="F86" s="321">
        <v>2</v>
      </c>
      <c r="G86" s="319"/>
    </row>
    <row r="87" spans="1:7" s="166" customFormat="1" ht="27.6" customHeight="1">
      <c r="A87" s="318" t="s">
        <v>163</v>
      </c>
      <c r="B87" s="319" t="s">
        <v>2159</v>
      </c>
      <c r="C87" s="319" t="s">
        <v>2286</v>
      </c>
      <c r="D87" s="319" t="s">
        <v>2148</v>
      </c>
      <c r="E87" s="322">
        <v>43541</v>
      </c>
      <c r="F87" s="321">
        <v>2</v>
      </c>
      <c r="G87" s="319"/>
    </row>
    <row r="88" spans="1:7" s="166" customFormat="1" ht="27.6" customHeight="1">
      <c r="A88" s="318" t="s">
        <v>164</v>
      </c>
      <c r="B88" s="319" t="s">
        <v>1183</v>
      </c>
      <c r="C88" s="319" t="s">
        <v>2287</v>
      </c>
      <c r="D88" s="319" t="s">
        <v>2288</v>
      </c>
      <c r="E88" s="322">
        <v>43543</v>
      </c>
      <c r="F88" s="321">
        <v>1</v>
      </c>
      <c r="G88" s="319"/>
    </row>
    <row r="89" spans="1:7" s="166" customFormat="1" ht="27.6" customHeight="1">
      <c r="A89" s="318" t="s">
        <v>165</v>
      </c>
      <c r="B89" s="319" t="s">
        <v>1271</v>
      </c>
      <c r="C89" s="319" t="s">
        <v>2289</v>
      </c>
      <c r="D89" s="319" t="s">
        <v>2290</v>
      </c>
      <c r="E89" s="322">
        <v>43559</v>
      </c>
      <c r="F89" s="321">
        <v>1</v>
      </c>
      <c r="G89" s="319"/>
    </row>
    <row r="90" spans="1:7" s="166" customFormat="1" ht="27.6" customHeight="1">
      <c r="A90" s="318" t="s">
        <v>166</v>
      </c>
      <c r="B90" s="319" t="s">
        <v>1271</v>
      </c>
      <c r="C90" s="319" t="s">
        <v>2291</v>
      </c>
      <c r="D90" s="319" t="s">
        <v>2290</v>
      </c>
      <c r="E90" s="322">
        <v>43573</v>
      </c>
      <c r="F90" s="321">
        <v>1</v>
      </c>
      <c r="G90" s="319"/>
    </row>
    <row r="91" spans="1:7" s="166" customFormat="1" ht="27.6" customHeight="1">
      <c r="A91" s="318" t="s">
        <v>167</v>
      </c>
      <c r="B91" s="319" t="s">
        <v>2292</v>
      </c>
      <c r="C91" s="319" t="s">
        <v>2293</v>
      </c>
      <c r="D91" s="319" t="s">
        <v>2294</v>
      </c>
      <c r="E91" s="322">
        <v>43554</v>
      </c>
      <c r="F91" s="321">
        <v>1</v>
      </c>
      <c r="G91" s="319"/>
    </row>
    <row r="92" spans="1:7" s="166" customFormat="1" ht="27.6" customHeight="1">
      <c r="A92" s="318" t="s">
        <v>168</v>
      </c>
      <c r="B92" s="319" t="s">
        <v>2136</v>
      </c>
      <c r="C92" s="319" t="s">
        <v>2295</v>
      </c>
      <c r="D92" s="319" t="s">
        <v>2296</v>
      </c>
      <c r="E92" s="322">
        <v>43621</v>
      </c>
      <c r="F92" s="321">
        <v>1</v>
      </c>
      <c r="G92" s="319"/>
    </row>
    <row r="93" spans="1:7" s="166" customFormat="1" ht="27.6" customHeight="1">
      <c r="A93" s="318" t="s">
        <v>1274</v>
      </c>
      <c r="B93" s="319" t="s">
        <v>2130</v>
      </c>
      <c r="C93" s="319" t="s">
        <v>2297</v>
      </c>
      <c r="D93" s="319" t="s">
        <v>2153</v>
      </c>
      <c r="E93" s="322">
        <v>43573</v>
      </c>
      <c r="F93" s="321">
        <v>1</v>
      </c>
      <c r="G93" s="319"/>
    </row>
    <row r="94" spans="1:7" s="166" customFormat="1" ht="27.6" customHeight="1">
      <c r="A94" s="318" t="s">
        <v>1275</v>
      </c>
      <c r="B94" s="319" t="s">
        <v>2298</v>
      </c>
      <c r="C94" s="319" t="s">
        <v>2299</v>
      </c>
      <c r="D94" s="319" t="s">
        <v>2300</v>
      </c>
      <c r="E94" s="322">
        <v>43680</v>
      </c>
      <c r="F94" s="321">
        <v>2</v>
      </c>
      <c r="G94" s="319"/>
    </row>
    <row r="95" spans="1:7" s="166" customFormat="1" ht="27.6" customHeight="1">
      <c r="A95" s="318" t="s">
        <v>1276</v>
      </c>
      <c r="B95" s="319" t="s">
        <v>2134</v>
      </c>
      <c r="C95" s="319" t="s">
        <v>2301</v>
      </c>
      <c r="D95" s="319" t="s">
        <v>2135</v>
      </c>
      <c r="E95" s="322">
        <v>43596</v>
      </c>
      <c r="F95" s="321">
        <v>2</v>
      </c>
      <c r="G95" s="319"/>
    </row>
    <row r="96" spans="1:7" s="166" customFormat="1" ht="27.6" customHeight="1">
      <c r="A96" s="318" t="s">
        <v>1277</v>
      </c>
      <c r="B96" s="319" t="s">
        <v>2302</v>
      </c>
      <c r="C96" s="319" t="s">
        <v>2303</v>
      </c>
      <c r="D96" s="319" t="s">
        <v>2304</v>
      </c>
      <c r="E96" s="322">
        <v>43616</v>
      </c>
      <c r="F96" s="321">
        <v>1</v>
      </c>
      <c r="G96" s="319"/>
    </row>
    <row r="97" spans="1:7" s="166" customFormat="1" ht="27.6" customHeight="1">
      <c r="A97" s="318" t="s">
        <v>1278</v>
      </c>
      <c r="B97" s="319" t="s">
        <v>1279</v>
      </c>
      <c r="C97" s="319" t="s">
        <v>2305</v>
      </c>
      <c r="D97" s="319" t="s">
        <v>1280</v>
      </c>
      <c r="E97" s="322">
        <v>43602</v>
      </c>
      <c r="F97" s="321">
        <v>1</v>
      </c>
      <c r="G97" s="319"/>
    </row>
    <row r="98" spans="1:7" s="166" customFormat="1" ht="27.6" customHeight="1">
      <c r="A98" s="318" t="s">
        <v>1281</v>
      </c>
      <c r="B98" s="319" t="s">
        <v>2123</v>
      </c>
      <c r="C98" s="319" t="s">
        <v>2306</v>
      </c>
      <c r="D98" s="319" t="s">
        <v>2307</v>
      </c>
      <c r="E98" s="322">
        <v>43603</v>
      </c>
      <c r="F98" s="321">
        <v>2</v>
      </c>
      <c r="G98" s="319"/>
    </row>
    <row r="99" spans="1:7" s="166" customFormat="1" ht="27.6" customHeight="1">
      <c r="A99" s="318" t="s">
        <v>1282</v>
      </c>
      <c r="B99" s="319" t="s">
        <v>2308</v>
      </c>
      <c r="C99" s="319" t="s">
        <v>2309</v>
      </c>
      <c r="D99" s="319" t="s">
        <v>2142</v>
      </c>
      <c r="E99" s="322">
        <v>43631</v>
      </c>
      <c r="F99" s="321">
        <v>2</v>
      </c>
      <c r="G99" s="319"/>
    </row>
    <row r="100" spans="1:7" s="166" customFormat="1" ht="27.6" customHeight="1">
      <c r="A100" s="318" t="s">
        <v>169</v>
      </c>
      <c r="B100" s="319" t="s">
        <v>1271</v>
      </c>
      <c r="C100" s="319" t="s">
        <v>2310</v>
      </c>
      <c r="D100" s="319" t="s">
        <v>2311</v>
      </c>
      <c r="E100" s="322">
        <v>43602</v>
      </c>
      <c r="F100" s="321">
        <v>1</v>
      </c>
      <c r="G100" s="319"/>
    </row>
    <row r="101" spans="1:7" s="166" customFormat="1" ht="27.6" customHeight="1">
      <c r="A101" s="318" t="s">
        <v>1283</v>
      </c>
      <c r="B101" s="319" t="s">
        <v>1269</v>
      </c>
      <c r="C101" s="319" t="s">
        <v>2312</v>
      </c>
      <c r="D101" s="319" t="s">
        <v>2313</v>
      </c>
      <c r="E101" s="322">
        <v>43645</v>
      </c>
      <c r="F101" s="321">
        <v>1</v>
      </c>
      <c r="G101" s="319"/>
    </row>
    <row r="102" spans="1:7" s="166" customFormat="1" ht="27.6" customHeight="1">
      <c r="A102" s="318" t="s">
        <v>1284</v>
      </c>
      <c r="B102" s="319" t="s">
        <v>2130</v>
      </c>
      <c r="C102" s="319" t="s">
        <v>2314</v>
      </c>
      <c r="D102" s="319" t="s">
        <v>2139</v>
      </c>
      <c r="E102" s="322">
        <v>43601</v>
      </c>
      <c r="F102" s="321">
        <v>1</v>
      </c>
      <c r="G102" s="319"/>
    </row>
    <row r="103" spans="1:7" s="166" customFormat="1" ht="27.6" customHeight="1">
      <c r="A103" s="318" t="s">
        <v>1285</v>
      </c>
      <c r="B103" s="319" t="s">
        <v>1286</v>
      </c>
      <c r="C103" s="319" t="s">
        <v>2315</v>
      </c>
      <c r="D103" s="319" t="s">
        <v>2316</v>
      </c>
      <c r="E103" s="322">
        <v>43609</v>
      </c>
      <c r="F103" s="321">
        <v>1</v>
      </c>
      <c r="G103" s="319"/>
    </row>
    <row r="104" spans="1:7" s="166" customFormat="1" ht="27.6" customHeight="1">
      <c r="A104" s="318" t="s">
        <v>1287</v>
      </c>
      <c r="B104" s="319" t="s">
        <v>2317</v>
      </c>
      <c r="C104" s="319" t="s">
        <v>2318</v>
      </c>
      <c r="D104" s="319" t="s">
        <v>2319</v>
      </c>
      <c r="E104" s="322">
        <v>43608</v>
      </c>
      <c r="F104" s="321">
        <v>1</v>
      </c>
      <c r="G104" s="319"/>
    </row>
    <row r="105" spans="1:7" s="166" customFormat="1" ht="27.6" customHeight="1">
      <c r="A105" s="318" t="s">
        <v>1288</v>
      </c>
      <c r="B105" s="319" t="s">
        <v>2320</v>
      </c>
      <c r="C105" s="319" t="s">
        <v>2321</v>
      </c>
      <c r="D105" s="319" t="s">
        <v>2122</v>
      </c>
      <c r="E105" s="322">
        <v>43600</v>
      </c>
      <c r="F105" s="321">
        <v>1</v>
      </c>
      <c r="G105" s="319"/>
    </row>
    <row r="106" spans="1:7" s="166" customFormat="1" ht="27.6" customHeight="1">
      <c r="A106" s="318" t="s">
        <v>1289</v>
      </c>
      <c r="B106" s="319" t="s">
        <v>2137</v>
      </c>
      <c r="C106" s="319" t="s">
        <v>2322</v>
      </c>
      <c r="D106" s="319" t="s">
        <v>2323</v>
      </c>
      <c r="E106" s="322">
        <v>43645</v>
      </c>
      <c r="F106" s="321">
        <v>2</v>
      </c>
      <c r="G106" s="319"/>
    </row>
    <row r="107" spans="1:7" s="166" customFormat="1" ht="27.6" customHeight="1">
      <c r="A107" s="318" t="s">
        <v>1290</v>
      </c>
      <c r="B107" s="319" t="s">
        <v>1291</v>
      </c>
      <c r="C107" s="319" t="s">
        <v>2324</v>
      </c>
      <c r="D107" s="319" t="s">
        <v>2325</v>
      </c>
      <c r="E107" s="320">
        <v>43708</v>
      </c>
      <c r="F107" s="321">
        <v>2</v>
      </c>
      <c r="G107" s="319"/>
    </row>
    <row r="108" spans="1:7" s="166" customFormat="1" ht="27.6" customHeight="1">
      <c r="A108" s="318" t="s">
        <v>170</v>
      </c>
      <c r="B108" s="319" t="s">
        <v>1292</v>
      </c>
      <c r="C108" s="319" t="s">
        <v>2326</v>
      </c>
      <c r="D108" s="319" t="s">
        <v>2327</v>
      </c>
      <c r="E108" s="322">
        <v>43622</v>
      </c>
      <c r="F108" s="321">
        <v>1</v>
      </c>
      <c r="G108" s="319"/>
    </row>
    <row r="109" spans="1:7" s="166" customFormat="1" ht="27.6" customHeight="1">
      <c r="A109" s="318" t="s">
        <v>171</v>
      </c>
      <c r="B109" s="319" t="s">
        <v>1271</v>
      </c>
      <c r="C109" s="319" t="s">
        <v>2328</v>
      </c>
      <c r="D109" s="319" t="s">
        <v>2279</v>
      </c>
      <c r="E109" s="320">
        <v>43616</v>
      </c>
      <c r="F109" s="321">
        <v>1</v>
      </c>
      <c r="G109" s="319"/>
    </row>
    <row r="110" spans="1:7" s="166" customFormat="1" ht="27.6" customHeight="1">
      <c r="A110" s="318" t="s">
        <v>172</v>
      </c>
      <c r="B110" s="319" t="s">
        <v>2207</v>
      </c>
      <c r="C110" s="319" t="s">
        <v>2329</v>
      </c>
      <c r="D110" s="319" t="s">
        <v>2209</v>
      </c>
      <c r="E110" s="322">
        <v>43645</v>
      </c>
      <c r="F110" s="321">
        <v>2</v>
      </c>
      <c r="G110" s="319"/>
    </row>
    <row r="111" spans="1:7" s="166" customFormat="1" ht="27.6" customHeight="1">
      <c r="A111" s="318" t="s">
        <v>1293</v>
      </c>
      <c r="B111" s="319" t="s">
        <v>1294</v>
      </c>
      <c r="C111" s="319" t="s">
        <v>2330</v>
      </c>
      <c r="D111" s="319" t="s">
        <v>1196</v>
      </c>
      <c r="E111" s="322">
        <v>43623</v>
      </c>
      <c r="F111" s="321">
        <v>1</v>
      </c>
      <c r="G111" s="319"/>
    </row>
    <row r="112" spans="1:7" s="166" customFormat="1" ht="27.6" customHeight="1">
      <c r="A112" s="318" t="s">
        <v>1295</v>
      </c>
      <c r="B112" s="319" t="s">
        <v>1271</v>
      </c>
      <c r="C112" s="319" t="s">
        <v>2331</v>
      </c>
      <c r="D112" s="319" t="s">
        <v>2279</v>
      </c>
      <c r="E112" s="322">
        <v>43630</v>
      </c>
      <c r="F112" s="321">
        <v>1</v>
      </c>
      <c r="G112" s="319"/>
    </row>
    <row r="113" spans="1:7" s="166" customFormat="1" ht="27.6" customHeight="1">
      <c r="A113" s="318" t="s">
        <v>1296</v>
      </c>
      <c r="B113" s="319" t="s">
        <v>2132</v>
      </c>
      <c r="C113" s="319" t="s">
        <v>2332</v>
      </c>
      <c r="D113" s="319" t="s">
        <v>2333</v>
      </c>
      <c r="E113" s="322">
        <v>43641</v>
      </c>
      <c r="F113" s="321">
        <v>1</v>
      </c>
      <c r="G113" s="319"/>
    </row>
    <row r="114" spans="1:7" s="166" customFormat="1" ht="27.6" customHeight="1">
      <c r="A114" s="318" t="s">
        <v>1297</v>
      </c>
      <c r="B114" s="319" t="s">
        <v>1183</v>
      </c>
      <c r="C114" s="319" t="s">
        <v>2334</v>
      </c>
      <c r="D114" s="319" t="s">
        <v>2335</v>
      </c>
      <c r="E114" s="322">
        <v>43631</v>
      </c>
      <c r="F114" s="321">
        <v>1</v>
      </c>
      <c r="G114" s="319"/>
    </row>
    <row r="115" spans="1:7" s="166" customFormat="1" ht="27.6" customHeight="1">
      <c r="A115" s="318" t="s">
        <v>1298</v>
      </c>
      <c r="B115" s="319" t="s">
        <v>2336</v>
      </c>
      <c r="C115" s="319" t="s">
        <v>2337</v>
      </c>
      <c r="D115" s="319" t="s">
        <v>2338</v>
      </c>
      <c r="E115" s="322">
        <v>43651</v>
      </c>
      <c r="F115" s="321">
        <v>1</v>
      </c>
      <c r="G115" s="319"/>
    </row>
    <row r="116" spans="1:7" s="166" customFormat="1" ht="27.6" customHeight="1">
      <c r="A116" s="318" t="s">
        <v>1299</v>
      </c>
      <c r="B116" s="319" t="s">
        <v>2339</v>
      </c>
      <c r="C116" s="319" t="s">
        <v>1300</v>
      </c>
      <c r="D116" s="319" t="s">
        <v>2121</v>
      </c>
      <c r="E116" s="322">
        <v>43636</v>
      </c>
      <c r="F116" s="321">
        <v>1</v>
      </c>
      <c r="G116" s="319"/>
    </row>
    <row r="117" spans="1:7" s="166" customFormat="1" ht="27.6" customHeight="1">
      <c r="A117" s="318" t="s">
        <v>1301</v>
      </c>
      <c r="B117" s="319" t="s">
        <v>2134</v>
      </c>
      <c r="C117" s="319" t="s">
        <v>2340</v>
      </c>
      <c r="D117" s="319" t="s">
        <v>2135</v>
      </c>
      <c r="E117" s="322">
        <v>43652</v>
      </c>
      <c r="F117" s="321">
        <v>2</v>
      </c>
      <c r="G117" s="319"/>
    </row>
    <row r="118" spans="1:7" s="166" customFormat="1" ht="27.6" customHeight="1">
      <c r="A118" s="318" t="s">
        <v>1302</v>
      </c>
      <c r="B118" s="319" t="s">
        <v>2136</v>
      </c>
      <c r="C118" s="319" t="s">
        <v>2341</v>
      </c>
      <c r="D118" s="319" t="s">
        <v>2156</v>
      </c>
      <c r="E118" s="322">
        <v>43639</v>
      </c>
      <c r="F118" s="321">
        <v>3</v>
      </c>
      <c r="G118" s="319"/>
    </row>
    <row r="119" spans="1:7" s="166" customFormat="1" ht="27.6" customHeight="1">
      <c r="A119" s="318" t="s">
        <v>1303</v>
      </c>
      <c r="B119" s="319" t="s">
        <v>1304</v>
      </c>
      <c r="C119" s="319" t="s">
        <v>1305</v>
      </c>
      <c r="D119" s="319" t="s">
        <v>1306</v>
      </c>
      <c r="E119" s="322">
        <v>43644</v>
      </c>
      <c r="F119" s="321">
        <v>1</v>
      </c>
      <c r="G119" s="319"/>
    </row>
    <row r="120" spans="1:7" s="166" customFormat="1" ht="27.6" customHeight="1">
      <c r="A120" s="318" t="s">
        <v>1307</v>
      </c>
      <c r="B120" s="319" t="s">
        <v>1271</v>
      </c>
      <c r="C120" s="319" t="s">
        <v>2342</v>
      </c>
      <c r="D120" s="319" t="s">
        <v>2279</v>
      </c>
      <c r="E120" s="322">
        <v>43643</v>
      </c>
      <c r="F120" s="321">
        <v>1</v>
      </c>
      <c r="G120" s="319"/>
    </row>
    <row r="121" spans="1:7" s="166" customFormat="1" ht="27.6" customHeight="1">
      <c r="A121" s="318" t="s">
        <v>1308</v>
      </c>
      <c r="B121" s="319" t="s">
        <v>1309</v>
      </c>
      <c r="C121" s="319" t="s">
        <v>2343</v>
      </c>
      <c r="D121" s="319" t="s">
        <v>2344</v>
      </c>
      <c r="E121" s="322">
        <v>43642</v>
      </c>
      <c r="F121" s="321">
        <v>1</v>
      </c>
      <c r="G121" s="319"/>
    </row>
    <row r="122" spans="1:7" s="166" customFormat="1" ht="27.6" customHeight="1">
      <c r="A122" s="318" t="s">
        <v>1310</v>
      </c>
      <c r="B122" s="319" t="s">
        <v>1178</v>
      </c>
      <c r="C122" s="319" t="s">
        <v>2345</v>
      </c>
      <c r="D122" s="319" t="s">
        <v>2346</v>
      </c>
      <c r="E122" s="322">
        <v>43673</v>
      </c>
      <c r="F122" s="321">
        <v>1</v>
      </c>
      <c r="G122" s="319"/>
    </row>
    <row r="123" spans="1:7" s="166" customFormat="1" ht="27.6" customHeight="1">
      <c r="A123" s="318" t="s">
        <v>1311</v>
      </c>
      <c r="B123" s="319" t="s">
        <v>2347</v>
      </c>
      <c r="C123" s="319" t="s">
        <v>2348</v>
      </c>
      <c r="D123" s="319" t="s">
        <v>2252</v>
      </c>
      <c r="E123" s="322">
        <v>43719</v>
      </c>
      <c r="F123" s="321">
        <v>1</v>
      </c>
      <c r="G123" s="319"/>
    </row>
    <row r="124" spans="1:7" s="166" customFormat="1" ht="27.6" customHeight="1">
      <c r="A124" s="318" t="s">
        <v>1312</v>
      </c>
      <c r="B124" s="319" t="s">
        <v>2349</v>
      </c>
      <c r="C124" s="319" t="s">
        <v>2350</v>
      </c>
      <c r="D124" s="319" t="s">
        <v>2140</v>
      </c>
      <c r="E124" s="322">
        <v>43659</v>
      </c>
      <c r="F124" s="321">
        <v>2</v>
      </c>
      <c r="G124" s="319"/>
    </row>
    <row r="125" spans="1:7" s="166" customFormat="1" ht="27.6" customHeight="1">
      <c r="A125" s="318" t="s">
        <v>1313</v>
      </c>
      <c r="B125" s="319" t="s">
        <v>2130</v>
      </c>
      <c r="C125" s="319" t="s">
        <v>2351</v>
      </c>
      <c r="D125" s="319" t="s">
        <v>2153</v>
      </c>
      <c r="E125" s="322">
        <v>43664</v>
      </c>
      <c r="F125" s="321">
        <v>1</v>
      </c>
      <c r="G125" s="319"/>
    </row>
    <row r="126" spans="1:7" s="166" customFormat="1" ht="27.6" customHeight="1">
      <c r="A126" s="318" t="s">
        <v>1314</v>
      </c>
      <c r="B126" s="319" t="s">
        <v>2352</v>
      </c>
      <c r="C126" s="319" t="s">
        <v>2353</v>
      </c>
      <c r="D126" s="319" t="s">
        <v>2354</v>
      </c>
      <c r="E126" s="322">
        <v>43676</v>
      </c>
      <c r="F126" s="321">
        <v>1</v>
      </c>
      <c r="G126" s="319"/>
    </row>
    <row r="127" spans="1:7" s="166" customFormat="1" ht="27.6" customHeight="1">
      <c r="A127" s="318" t="s">
        <v>1315</v>
      </c>
      <c r="B127" s="319" t="s">
        <v>1271</v>
      </c>
      <c r="C127" s="319" t="s">
        <v>2355</v>
      </c>
      <c r="D127" s="319" t="s">
        <v>2279</v>
      </c>
      <c r="E127" s="322">
        <v>43665</v>
      </c>
      <c r="F127" s="321">
        <v>1</v>
      </c>
      <c r="G127" s="319"/>
    </row>
    <row r="128" spans="1:7" s="166" customFormat="1" ht="27.6" customHeight="1">
      <c r="A128" s="318" t="s">
        <v>1316</v>
      </c>
      <c r="B128" s="319" t="s">
        <v>1317</v>
      </c>
      <c r="C128" s="319" t="s">
        <v>2356</v>
      </c>
      <c r="D128" s="319" t="s">
        <v>2357</v>
      </c>
      <c r="E128" s="322">
        <v>43680</v>
      </c>
      <c r="F128" s="321">
        <v>2</v>
      </c>
      <c r="G128" s="319"/>
    </row>
    <row r="129" spans="1:7" s="166" customFormat="1" ht="27.6" customHeight="1">
      <c r="A129" s="318" t="s">
        <v>1318</v>
      </c>
      <c r="B129" s="319" t="s">
        <v>1319</v>
      </c>
      <c r="C129" s="319" t="s">
        <v>2358</v>
      </c>
      <c r="D129" s="319" t="s">
        <v>1320</v>
      </c>
      <c r="E129" s="322">
        <v>43680</v>
      </c>
      <c r="F129" s="321">
        <v>1</v>
      </c>
      <c r="G129" s="319"/>
    </row>
    <row r="130" spans="1:7" s="166" customFormat="1" ht="27.6" customHeight="1">
      <c r="A130" s="318" t="s">
        <v>1321</v>
      </c>
      <c r="B130" s="319" t="s">
        <v>1322</v>
      </c>
      <c r="C130" s="319" t="s">
        <v>1323</v>
      </c>
      <c r="D130" s="319" t="s">
        <v>1324</v>
      </c>
      <c r="E130" s="322">
        <v>43757</v>
      </c>
      <c r="F130" s="321">
        <v>2</v>
      </c>
      <c r="G130" s="319"/>
    </row>
    <row r="131" spans="1:7" s="166" customFormat="1" ht="27.6" customHeight="1">
      <c r="A131" s="318" t="s">
        <v>1325</v>
      </c>
      <c r="B131" s="319" t="s">
        <v>1322</v>
      </c>
      <c r="C131" s="319" t="s">
        <v>1323</v>
      </c>
      <c r="D131" s="319" t="s">
        <v>1326</v>
      </c>
      <c r="E131" s="322">
        <v>43799</v>
      </c>
      <c r="F131" s="321">
        <v>2</v>
      </c>
      <c r="G131" s="319"/>
    </row>
    <row r="132" spans="1:7" s="166" customFormat="1" ht="27.6" customHeight="1">
      <c r="A132" s="318" t="s">
        <v>1327</v>
      </c>
      <c r="B132" s="319" t="s">
        <v>2123</v>
      </c>
      <c r="C132" s="319" t="s">
        <v>2359</v>
      </c>
      <c r="D132" s="319" t="s">
        <v>2360</v>
      </c>
      <c r="E132" s="322">
        <v>43680</v>
      </c>
      <c r="F132" s="321">
        <v>2</v>
      </c>
      <c r="G132" s="319"/>
    </row>
    <row r="133" spans="1:7" s="166" customFormat="1" ht="27.6" customHeight="1">
      <c r="A133" s="318" t="s">
        <v>1328</v>
      </c>
      <c r="B133" s="319" t="s">
        <v>2361</v>
      </c>
      <c r="C133" s="319" t="s">
        <v>2362</v>
      </c>
      <c r="D133" s="319" t="s">
        <v>2363</v>
      </c>
      <c r="E133" s="322">
        <v>43779</v>
      </c>
      <c r="F133" s="321">
        <v>2</v>
      </c>
      <c r="G133" s="319"/>
    </row>
    <row r="134" spans="1:7" s="166" customFormat="1" ht="27.6" customHeight="1">
      <c r="A134" s="318" t="s">
        <v>1329</v>
      </c>
      <c r="B134" s="319" t="s">
        <v>2283</v>
      </c>
      <c r="C134" s="319" t="s">
        <v>2364</v>
      </c>
      <c r="D134" s="319" t="s">
        <v>2365</v>
      </c>
      <c r="E134" s="322">
        <v>43687</v>
      </c>
      <c r="F134" s="321">
        <v>2</v>
      </c>
      <c r="G134" s="319"/>
    </row>
    <row r="135" spans="1:7" s="166" customFormat="1" ht="27.6" customHeight="1">
      <c r="A135" s="318" t="s">
        <v>1330</v>
      </c>
      <c r="B135" s="319" t="s">
        <v>2253</v>
      </c>
      <c r="C135" s="319" t="s">
        <v>2366</v>
      </c>
      <c r="D135" s="319" t="s">
        <v>2367</v>
      </c>
      <c r="E135" s="322">
        <v>43686</v>
      </c>
      <c r="F135" s="321">
        <v>1</v>
      </c>
      <c r="G135" s="319"/>
    </row>
    <row r="136" spans="1:7" s="166" customFormat="1" ht="27.6" customHeight="1">
      <c r="A136" s="318" t="s">
        <v>1331</v>
      </c>
      <c r="B136" s="319" t="s">
        <v>2143</v>
      </c>
      <c r="C136" s="319" t="s">
        <v>2144</v>
      </c>
      <c r="D136" s="319" t="s">
        <v>2145</v>
      </c>
      <c r="E136" s="322">
        <v>43685</v>
      </c>
      <c r="F136" s="321">
        <v>1</v>
      </c>
      <c r="G136" s="319"/>
    </row>
    <row r="137" spans="1:7" s="166" customFormat="1" ht="27.6" customHeight="1">
      <c r="A137" s="318" t="s">
        <v>1332</v>
      </c>
      <c r="B137" s="319" t="s">
        <v>2368</v>
      </c>
      <c r="C137" s="319" t="s">
        <v>2369</v>
      </c>
      <c r="D137" s="319" t="s">
        <v>2370</v>
      </c>
      <c r="E137" s="320">
        <v>43711</v>
      </c>
      <c r="F137" s="321">
        <v>1</v>
      </c>
      <c r="G137" s="319"/>
    </row>
    <row r="138" spans="1:7" s="166" customFormat="1" ht="27.6" customHeight="1">
      <c r="A138" s="318" t="s">
        <v>1333</v>
      </c>
      <c r="B138" s="319" t="s">
        <v>1292</v>
      </c>
      <c r="C138" s="319" t="s">
        <v>2371</v>
      </c>
      <c r="D138" s="319" t="s">
        <v>2327</v>
      </c>
      <c r="E138" s="322">
        <v>43699</v>
      </c>
      <c r="F138" s="321">
        <v>1</v>
      </c>
      <c r="G138" s="319"/>
    </row>
    <row r="139" spans="1:7" s="166" customFormat="1" ht="27.6" customHeight="1">
      <c r="A139" s="318" t="s">
        <v>1334</v>
      </c>
      <c r="B139" s="319" t="s">
        <v>2123</v>
      </c>
      <c r="C139" s="319" t="s">
        <v>2372</v>
      </c>
      <c r="D139" s="319" t="s">
        <v>2373</v>
      </c>
      <c r="E139" s="322">
        <v>43695</v>
      </c>
      <c r="F139" s="321">
        <v>2</v>
      </c>
      <c r="G139" s="319"/>
    </row>
    <row r="140" spans="1:7" s="166" customFormat="1" ht="27.6" customHeight="1">
      <c r="A140" s="318" t="s">
        <v>1335</v>
      </c>
      <c r="B140" s="319" t="s">
        <v>1336</v>
      </c>
      <c r="C140" s="319" t="s">
        <v>2374</v>
      </c>
      <c r="D140" s="319" t="s">
        <v>1337</v>
      </c>
      <c r="E140" s="322">
        <v>43701</v>
      </c>
      <c r="F140" s="321">
        <v>1</v>
      </c>
      <c r="G140" s="319"/>
    </row>
    <row r="141" spans="1:7" s="166" customFormat="1" ht="27.6" customHeight="1">
      <c r="A141" s="318" t="s">
        <v>1338</v>
      </c>
      <c r="B141" s="319" t="s">
        <v>2130</v>
      </c>
      <c r="C141" s="319" t="s">
        <v>2375</v>
      </c>
      <c r="D141" s="319" t="s">
        <v>2139</v>
      </c>
      <c r="E141" s="322">
        <v>43692</v>
      </c>
      <c r="F141" s="321">
        <v>1</v>
      </c>
      <c r="G141" s="319"/>
    </row>
    <row r="142" spans="1:7" s="166" customFormat="1" ht="27.6" customHeight="1">
      <c r="A142" s="318" t="s">
        <v>1339</v>
      </c>
      <c r="B142" s="319" t="s">
        <v>1286</v>
      </c>
      <c r="C142" s="319" t="s">
        <v>2376</v>
      </c>
      <c r="D142" s="319" t="s">
        <v>2316</v>
      </c>
      <c r="E142" s="322">
        <v>43706</v>
      </c>
      <c r="F142" s="321">
        <v>1</v>
      </c>
      <c r="G142" s="319"/>
    </row>
    <row r="143" spans="1:7" s="166" customFormat="1" ht="27.6" customHeight="1">
      <c r="A143" s="318" t="s">
        <v>1340</v>
      </c>
      <c r="B143" s="319" t="s">
        <v>2134</v>
      </c>
      <c r="C143" s="319" t="s">
        <v>2377</v>
      </c>
      <c r="D143" s="319" t="s">
        <v>2135</v>
      </c>
      <c r="E143" s="320">
        <v>43729</v>
      </c>
      <c r="F143" s="321">
        <v>2</v>
      </c>
      <c r="G143" s="319"/>
    </row>
    <row r="144" spans="1:7" s="166" customFormat="1" ht="27.6" customHeight="1">
      <c r="A144" s="318" t="s">
        <v>1341</v>
      </c>
      <c r="B144" s="319" t="s">
        <v>2378</v>
      </c>
      <c r="C144" s="319" t="s">
        <v>2379</v>
      </c>
      <c r="D144" s="319" t="s">
        <v>1342</v>
      </c>
      <c r="E144" s="320">
        <v>43697</v>
      </c>
      <c r="F144" s="321">
        <v>1</v>
      </c>
      <c r="G144" s="319"/>
    </row>
    <row r="145" spans="1:7" s="166" customFormat="1" ht="27.6" customHeight="1">
      <c r="A145" s="318" t="s">
        <v>1343</v>
      </c>
      <c r="B145" s="319" t="s">
        <v>2146</v>
      </c>
      <c r="C145" s="319" t="s">
        <v>2380</v>
      </c>
      <c r="D145" s="319" t="s">
        <v>2338</v>
      </c>
      <c r="E145" s="322">
        <v>43742</v>
      </c>
      <c r="F145" s="321">
        <v>1</v>
      </c>
      <c r="G145" s="319"/>
    </row>
    <row r="146" spans="1:7" s="166" customFormat="1" ht="27.6" customHeight="1">
      <c r="A146" s="318" t="s">
        <v>1344</v>
      </c>
      <c r="B146" s="319" t="s">
        <v>2159</v>
      </c>
      <c r="C146" s="319" t="s">
        <v>2381</v>
      </c>
      <c r="D146" s="319" t="s">
        <v>1345</v>
      </c>
      <c r="E146" s="320">
        <v>43709</v>
      </c>
      <c r="F146" s="321">
        <v>2</v>
      </c>
      <c r="G146" s="319"/>
    </row>
    <row r="147" spans="1:7" s="166" customFormat="1" ht="27.6" customHeight="1">
      <c r="A147" s="318" t="s">
        <v>1346</v>
      </c>
      <c r="B147" s="319" t="s">
        <v>2320</v>
      </c>
      <c r="C147" s="319" t="s">
        <v>2382</v>
      </c>
      <c r="D147" s="319" t="s">
        <v>2122</v>
      </c>
      <c r="E147" s="320">
        <v>43720</v>
      </c>
      <c r="F147" s="321">
        <v>1</v>
      </c>
      <c r="G147" s="319"/>
    </row>
    <row r="148" spans="1:7" s="166" customFormat="1" ht="27.6" customHeight="1">
      <c r="A148" s="318" t="s">
        <v>1347</v>
      </c>
      <c r="B148" s="319" t="s">
        <v>2383</v>
      </c>
      <c r="C148" s="319" t="s">
        <v>2384</v>
      </c>
      <c r="D148" s="319" t="s">
        <v>2142</v>
      </c>
      <c r="E148" s="322">
        <v>43744</v>
      </c>
      <c r="F148" s="321">
        <v>3</v>
      </c>
      <c r="G148" s="319"/>
    </row>
    <row r="149" spans="1:7" s="166" customFormat="1" ht="27.6" customHeight="1">
      <c r="A149" s="318" t="s">
        <v>1348</v>
      </c>
      <c r="B149" s="319" t="s">
        <v>1349</v>
      </c>
      <c r="C149" s="319" t="s">
        <v>1350</v>
      </c>
      <c r="D149" s="319" t="s">
        <v>2385</v>
      </c>
      <c r="E149" s="322">
        <v>43744</v>
      </c>
      <c r="F149" s="321">
        <v>1</v>
      </c>
      <c r="G149" s="319"/>
    </row>
    <row r="150" spans="1:7" s="166" customFormat="1" ht="27.6" customHeight="1">
      <c r="A150" s="318" t="s">
        <v>1351</v>
      </c>
      <c r="B150" s="319" t="s">
        <v>2386</v>
      </c>
      <c r="C150" s="319" t="s">
        <v>2387</v>
      </c>
      <c r="D150" s="319" t="s">
        <v>2386</v>
      </c>
      <c r="E150" s="322" t="s">
        <v>2388</v>
      </c>
      <c r="F150" s="321">
        <v>3</v>
      </c>
      <c r="G150" s="319"/>
    </row>
    <row r="151" spans="1:7" s="166" customFormat="1" ht="27.6" customHeight="1">
      <c r="A151" s="318" t="s">
        <v>1352</v>
      </c>
      <c r="B151" s="319" t="s">
        <v>2386</v>
      </c>
      <c r="C151" s="319" t="s">
        <v>2387</v>
      </c>
      <c r="D151" s="319" t="s">
        <v>2386</v>
      </c>
      <c r="E151" s="322" t="s">
        <v>2389</v>
      </c>
      <c r="F151" s="321">
        <v>3</v>
      </c>
      <c r="G151" s="319"/>
    </row>
    <row r="152" spans="1:7" s="166" customFormat="1" ht="27.6" customHeight="1">
      <c r="A152" s="318" t="s">
        <v>1353</v>
      </c>
      <c r="B152" s="319" t="s">
        <v>2386</v>
      </c>
      <c r="C152" s="319" t="s">
        <v>2387</v>
      </c>
      <c r="D152" s="319" t="s">
        <v>2386</v>
      </c>
      <c r="E152" s="322" t="s">
        <v>2390</v>
      </c>
      <c r="F152" s="321">
        <v>3</v>
      </c>
      <c r="G152" s="319"/>
    </row>
    <row r="153" spans="1:7" s="166" customFormat="1" ht="27.6" customHeight="1">
      <c r="A153" s="318" t="s">
        <v>1354</v>
      </c>
      <c r="B153" s="319" t="s">
        <v>2386</v>
      </c>
      <c r="C153" s="319" t="s">
        <v>2387</v>
      </c>
      <c r="D153" s="319" t="s">
        <v>2386</v>
      </c>
      <c r="E153" s="322" t="s">
        <v>2391</v>
      </c>
      <c r="F153" s="321">
        <v>3</v>
      </c>
      <c r="G153" s="319"/>
    </row>
    <row r="154" spans="1:7" s="166" customFormat="1" ht="27.6" customHeight="1">
      <c r="A154" s="318" t="s">
        <v>1355</v>
      </c>
      <c r="B154" s="319" t="s">
        <v>1186</v>
      </c>
      <c r="C154" s="319" t="s">
        <v>2392</v>
      </c>
      <c r="D154" s="319" t="s">
        <v>1356</v>
      </c>
      <c r="E154" s="322">
        <v>43728</v>
      </c>
      <c r="F154" s="321">
        <v>1</v>
      </c>
      <c r="G154" s="319"/>
    </row>
    <row r="155" spans="1:7" s="166" customFormat="1" ht="27.6" customHeight="1">
      <c r="A155" s="318" t="s">
        <v>1357</v>
      </c>
      <c r="B155" s="319" t="s">
        <v>1358</v>
      </c>
      <c r="C155" s="319" t="s">
        <v>2393</v>
      </c>
      <c r="D155" s="319" t="s">
        <v>2394</v>
      </c>
      <c r="E155" s="320">
        <v>43743</v>
      </c>
      <c r="F155" s="321">
        <v>1</v>
      </c>
      <c r="G155" s="319"/>
    </row>
    <row r="156" spans="1:7" s="166" customFormat="1" ht="27.6" customHeight="1">
      <c r="A156" s="318" t="s">
        <v>1359</v>
      </c>
      <c r="B156" s="319" t="s">
        <v>2130</v>
      </c>
      <c r="C156" s="319" t="s">
        <v>2395</v>
      </c>
      <c r="D156" s="319" t="s">
        <v>2153</v>
      </c>
      <c r="E156" s="322">
        <v>43727</v>
      </c>
      <c r="F156" s="321">
        <v>1</v>
      </c>
      <c r="G156" s="319"/>
    </row>
    <row r="157" spans="1:7" s="166" customFormat="1" ht="27.6" customHeight="1">
      <c r="A157" s="318" t="s">
        <v>1360</v>
      </c>
      <c r="B157" s="319" t="s">
        <v>1271</v>
      </c>
      <c r="C157" s="319" t="s">
        <v>2396</v>
      </c>
      <c r="D157" s="319" t="s">
        <v>2279</v>
      </c>
      <c r="E157" s="322">
        <v>43728</v>
      </c>
      <c r="F157" s="321">
        <v>1</v>
      </c>
      <c r="G157" s="319"/>
    </row>
    <row r="158" spans="1:7" s="166" customFormat="1" ht="27.6" customHeight="1">
      <c r="A158" s="318" t="s">
        <v>1361</v>
      </c>
      <c r="B158" s="319" t="s">
        <v>1362</v>
      </c>
      <c r="C158" s="319" t="s">
        <v>2397</v>
      </c>
      <c r="D158" s="319" t="s">
        <v>1196</v>
      </c>
      <c r="E158" s="322">
        <v>43728</v>
      </c>
      <c r="F158" s="321">
        <v>1</v>
      </c>
      <c r="G158" s="319"/>
    </row>
    <row r="159" spans="1:7" s="166" customFormat="1" ht="27.6" customHeight="1">
      <c r="A159" s="318" t="s">
        <v>1363</v>
      </c>
      <c r="B159" s="319" t="s">
        <v>2398</v>
      </c>
      <c r="C159" s="319" t="s">
        <v>1364</v>
      </c>
      <c r="D159" s="319" t="s">
        <v>1189</v>
      </c>
      <c r="E159" s="322">
        <v>43740</v>
      </c>
      <c r="F159" s="321">
        <v>1</v>
      </c>
      <c r="G159" s="319"/>
    </row>
    <row r="160" spans="1:7" s="166" customFormat="1" ht="27.6" customHeight="1">
      <c r="A160" s="318" t="s">
        <v>1365</v>
      </c>
      <c r="B160" s="319" t="s">
        <v>2207</v>
      </c>
      <c r="C160" s="319" t="s">
        <v>2399</v>
      </c>
      <c r="D160" s="319" t="s">
        <v>2209</v>
      </c>
      <c r="E160" s="322">
        <v>43757</v>
      </c>
      <c r="F160" s="321">
        <v>2</v>
      </c>
      <c r="G160" s="319"/>
    </row>
    <row r="161" spans="1:7" s="166" customFormat="1" ht="27.6" customHeight="1">
      <c r="A161" s="318" t="s">
        <v>1366</v>
      </c>
      <c r="B161" s="319" t="s">
        <v>2400</v>
      </c>
      <c r="C161" s="319" t="s">
        <v>2401</v>
      </c>
      <c r="D161" s="319" t="s">
        <v>2402</v>
      </c>
      <c r="E161" s="322">
        <v>43735</v>
      </c>
      <c r="F161" s="321">
        <v>1</v>
      </c>
      <c r="G161" s="319"/>
    </row>
    <row r="162" spans="1:7" s="166" customFormat="1" ht="27.6" customHeight="1">
      <c r="A162" s="318" t="s">
        <v>1367</v>
      </c>
      <c r="B162" s="319" t="s">
        <v>2403</v>
      </c>
      <c r="C162" s="319" t="s">
        <v>2404</v>
      </c>
      <c r="D162" s="319" t="s">
        <v>2405</v>
      </c>
      <c r="E162" s="322">
        <v>43755</v>
      </c>
      <c r="F162" s="321">
        <v>1</v>
      </c>
      <c r="G162" s="319"/>
    </row>
    <row r="163" spans="1:7" s="166" customFormat="1" ht="27.6" customHeight="1">
      <c r="A163" s="318" t="s">
        <v>1368</v>
      </c>
      <c r="B163" s="319" t="s">
        <v>1369</v>
      </c>
      <c r="C163" s="319" t="s">
        <v>1370</v>
      </c>
      <c r="D163" s="319" t="s">
        <v>2406</v>
      </c>
      <c r="E163" s="322">
        <v>43747</v>
      </c>
      <c r="F163" s="321">
        <v>1</v>
      </c>
      <c r="G163" s="319"/>
    </row>
    <row r="164" spans="1:7" s="166" customFormat="1" ht="27.6" customHeight="1">
      <c r="A164" s="318" t="s">
        <v>1371</v>
      </c>
      <c r="B164" s="319" t="s">
        <v>1369</v>
      </c>
      <c r="C164" s="319" t="s">
        <v>1372</v>
      </c>
      <c r="D164" s="319" t="s">
        <v>2406</v>
      </c>
      <c r="E164" s="322">
        <v>43749</v>
      </c>
      <c r="F164" s="321">
        <v>1</v>
      </c>
      <c r="G164" s="319"/>
    </row>
    <row r="165" spans="1:7" s="166" customFormat="1" ht="27.6" customHeight="1">
      <c r="A165" s="318" t="s">
        <v>1373</v>
      </c>
      <c r="B165" s="319" t="s">
        <v>1369</v>
      </c>
      <c r="C165" s="319" t="s">
        <v>1374</v>
      </c>
      <c r="D165" s="319" t="s">
        <v>2406</v>
      </c>
      <c r="E165" s="322">
        <v>43754</v>
      </c>
      <c r="F165" s="321">
        <v>1</v>
      </c>
      <c r="G165" s="319"/>
    </row>
    <row r="166" spans="1:7" s="166" customFormat="1" ht="27.6" customHeight="1">
      <c r="A166" s="318" t="s">
        <v>1375</v>
      </c>
      <c r="B166" s="319" t="s">
        <v>1369</v>
      </c>
      <c r="C166" s="319" t="s">
        <v>1376</v>
      </c>
      <c r="D166" s="319" t="s">
        <v>2406</v>
      </c>
      <c r="E166" s="322">
        <v>43756</v>
      </c>
      <c r="F166" s="321">
        <v>1</v>
      </c>
      <c r="G166" s="319"/>
    </row>
    <row r="167" spans="1:7" s="166" customFormat="1" ht="27.6" customHeight="1">
      <c r="A167" s="318" t="s">
        <v>1377</v>
      </c>
      <c r="B167" s="319" t="s">
        <v>1369</v>
      </c>
      <c r="C167" s="319" t="s">
        <v>1378</v>
      </c>
      <c r="D167" s="319" t="s">
        <v>2406</v>
      </c>
      <c r="E167" s="322">
        <v>43761</v>
      </c>
      <c r="F167" s="321">
        <v>1</v>
      </c>
      <c r="G167" s="319"/>
    </row>
    <row r="168" spans="1:7" s="166" customFormat="1" ht="27.6" customHeight="1">
      <c r="A168" s="318" t="s">
        <v>1379</v>
      </c>
      <c r="B168" s="319" t="s">
        <v>1369</v>
      </c>
      <c r="C168" s="319" t="s">
        <v>1380</v>
      </c>
      <c r="D168" s="319" t="s">
        <v>2406</v>
      </c>
      <c r="E168" s="322">
        <v>43767</v>
      </c>
      <c r="F168" s="321">
        <v>1</v>
      </c>
      <c r="G168" s="319"/>
    </row>
    <row r="169" spans="1:7" s="166" customFormat="1" ht="27.6" customHeight="1">
      <c r="A169" s="318" t="s">
        <v>1381</v>
      </c>
      <c r="B169" s="319" t="s">
        <v>1369</v>
      </c>
      <c r="C169" s="319" t="s">
        <v>1382</v>
      </c>
      <c r="D169" s="319" t="s">
        <v>2406</v>
      </c>
      <c r="E169" s="322">
        <v>43768</v>
      </c>
      <c r="F169" s="321">
        <v>1</v>
      </c>
      <c r="G169" s="319"/>
    </row>
    <row r="170" spans="1:7" s="166" customFormat="1" ht="27.6" customHeight="1">
      <c r="A170" s="318" t="s">
        <v>1383</v>
      </c>
      <c r="B170" s="319" t="s">
        <v>1369</v>
      </c>
      <c r="C170" s="319" t="s">
        <v>1384</v>
      </c>
      <c r="D170" s="319" t="s">
        <v>2406</v>
      </c>
      <c r="E170" s="322">
        <v>43769</v>
      </c>
      <c r="F170" s="321">
        <v>1</v>
      </c>
      <c r="G170" s="319"/>
    </row>
    <row r="171" spans="1:7" s="166" customFormat="1" ht="27.6" customHeight="1">
      <c r="A171" s="318" t="s">
        <v>1385</v>
      </c>
      <c r="B171" s="319" t="s">
        <v>1369</v>
      </c>
      <c r="C171" s="319" t="s">
        <v>1386</v>
      </c>
      <c r="D171" s="319" t="s">
        <v>2406</v>
      </c>
      <c r="E171" s="322">
        <v>43775</v>
      </c>
      <c r="F171" s="321">
        <v>1</v>
      </c>
      <c r="G171" s="319"/>
    </row>
    <row r="172" spans="1:7" s="166" customFormat="1" ht="27.6" customHeight="1">
      <c r="A172" s="318" t="s">
        <v>1387</v>
      </c>
      <c r="B172" s="319" t="s">
        <v>1369</v>
      </c>
      <c r="C172" s="319" t="s">
        <v>1388</v>
      </c>
      <c r="D172" s="319" t="s">
        <v>2406</v>
      </c>
      <c r="E172" s="322">
        <v>43781</v>
      </c>
      <c r="F172" s="321">
        <v>1</v>
      </c>
      <c r="G172" s="319"/>
    </row>
    <row r="173" spans="1:7" s="166" customFormat="1" ht="27.6" customHeight="1">
      <c r="A173" s="318" t="s">
        <v>1389</v>
      </c>
      <c r="B173" s="319" t="s">
        <v>2157</v>
      </c>
      <c r="C173" s="319" t="s">
        <v>1390</v>
      </c>
      <c r="D173" s="319" t="s">
        <v>2407</v>
      </c>
      <c r="E173" s="322">
        <v>43742</v>
      </c>
      <c r="F173" s="321">
        <v>1</v>
      </c>
      <c r="G173" s="319"/>
    </row>
    <row r="174" spans="1:7" s="166" customFormat="1" ht="27.6" customHeight="1">
      <c r="A174" s="318" t="s">
        <v>1391</v>
      </c>
      <c r="B174" s="319" t="s">
        <v>2408</v>
      </c>
      <c r="C174" s="319" t="s">
        <v>2409</v>
      </c>
      <c r="D174" s="319" t="s">
        <v>2410</v>
      </c>
      <c r="E174" s="322">
        <v>43743</v>
      </c>
      <c r="F174" s="321">
        <v>2</v>
      </c>
      <c r="G174" s="319"/>
    </row>
    <row r="175" spans="1:7" s="166" customFormat="1" ht="27.6" customHeight="1">
      <c r="A175" s="318" t="s">
        <v>1392</v>
      </c>
      <c r="B175" s="319" t="s">
        <v>1186</v>
      </c>
      <c r="C175" s="319" t="s">
        <v>2411</v>
      </c>
      <c r="D175" s="319" t="s">
        <v>1356</v>
      </c>
      <c r="E175" s="322">
        <v>43770</v>
      </c>
      <c r="F175" s="321">
        <v>1</v>
      </c>
      <c r="G175" s="319"/>
    </row>
    <row r="176" spans="1:7" s="166" customFormat="1" ht="27.6" customHeight="1">
      <c r="A176" s="318" t="s">
        <v>1393</v>
      </c>
      <c r="B176" s="319" t="s">
        <v>2412</v>
      </c>
      <c r="C176" s="319" t="s">
        <v>2413</v>
      </c>
      <c r="D176" s="319" t="s">
        <v>2338</v>
      </c>
      <c r="E176" s="322">
        <v>43783</v>
      </c>
      <c r="F176" s="321">
        <v>1</v>
      </c>
      <c r="G176" s="319"/>
    </row>
    <row r="177" spans="1:7" s="166" customFormat="1" ht="27.6" customHeight="1">
      <c r="A177" s="318" t="s">
        <v>1394</v>
      </c>
      <c r="B177" s="319" t="s">
        <v>1269</v>
      </c>
      <c r="C177" s="319" t="s">
        <v>2414</v>
      </c>
      <c r="D177" s="319" t="s">
        <v>2415</v>
      </c>
      <c r="E177" s="322">
        <v>43785</v>
      </c>
      <c r="F177" s="321">
        <v>1</v>
      </c>
      <c r="G177" s="319"/>
    </row>
    <row r="178" spans="1:7" s="166" customFormat="1" ht="27.6" customHeight="1">
      <c r="A178" s="318" t="s">
        <v>1395</v>
      </c>
      <c r="B178" s="319" t="s">
        <v>2416</v>
      </c>
      <c r="C178" s="319" t="s">
        <v>2417</v>
      </c>
      <c r="D178" s="319" t="s">
        <v>2418</v>
      </c>
      <c r="E178" s="322">
        <v>43742</v>
      </c>
      <c r="F178" s="321">
        <v>1</v>
      </c>
      <c r="G178" s="319"/>
    </row>
    <row r="179" spans="1:7" s="166" customFormat="1" ht="27.6" customHeight="1">
      <c r="A179" s="318" t="s">
        <v>1396</v>
      </c>
      <c r="B179" s="319" t="s">
        <v>2123</v>
      </c>
      <c r="C179" s="319" t="s">
        <v>2419</v>
      </c>
      <c r="D179" s="319" t="s">
        <v>2420</v>
      </c>
      <c r="E179" s="322">
        <v>43764</v>
      </c>
      <c r="F179" s="321">
        <v>2</v>
      </c>
      <c r="G179" s="319"/>
    </row>
    <row r="180" spans="1:7" s="166" customFormat="1" ht="27.6" customHeight="1">
      <c r="A180" s="318" t="s">
        <v>1397</v>
      </c>
      <c r="B180" s="319" t="s">
        <v>2130</v>
      </c>
      <c r="C180" s="319" t="s">
        <v>2421</v>
      </c>
      <c r="D180" s="319" t="s">
        <v>2153</v>
      </c>
      <c r="E180" s="322">
        <v>43755</v>
      </c>
      <c r="F180" s="321">
        <v>1</v>
      </c>
      <c r="G180" s="319"/>
    </row>
    <row r="181" spans="1:7" s="166" customFormat="1" ht="27.6" customHeight="1">
      <c r="A181" s="318" t="s">
        <v>1398</v>
      </c>
      <c r="B181" s="319" t="s">
        <v>2154</v>
      </c>
      <c r="C181" s="319" t="s">
        <v>2422</v>
      </c>
      <c r="D181" s="319" t="s">
        <v>2423</v>
      </c>
      <c r="E181" s="322">
        <v>43785</v>
      </c>
      <c r="F181" s="321">
        <v>1</v>
      </c>
      <c r="G181" s="319"/>
    </row>
    <row r="182" spans="1:7" s="166" customFormat="1" ht="27.6" customHeight="1">
      <c r="A182" s="318" t="s">
        <v>1399</v>
      </c>
      <c r="B182" s="319" t="s">
        <v>2424</v>
      </c>
      <c r="C182" s="319" t="s">
        <v>2425</v>
      </c>
      <c r="D182" s="319" t="s">
        <v>2426</v>
      </c>
      <c r="E182" s="322">
        <v>43779</v>
      </c>
      <c r="F182" s="321">
        <v>1</v>
      </c>
      <c r="G182" s="319"/>
    </row>
    <row r="183" spans="1:7" s="166" customFormat="1" ht="27.6" customHeight="1">
      <c r="A183" s="318" t="s">
        <v>1400</v>
      </c>
      <c r="B183" s="319" t="s">
        <v>2424</v>
      </c>
      <c r="C183" s="319" t="s">
        <v>2427</v>
      </c>
      <c r="D183" s="319" t="s">
        <v>2426</v>
      </c>
      <c r="E183" s="322">
        <v>43779</v>
      </c>
      <c r="F183" s="321">
        <v>1</v>
      </c>
      <c r="G183" s="319"/>
    </row>
    <row r="184" spans="1:7" s="166" customFormat="1" ht="27.6" customHeight="1">
      <c r="A184" s="318" t="s">
        <v>1401</v>
      </c>
      <c r="B184" s="319" t="s">
        <v>2158</v>
      </c>
      <c r="C184" s="319" t="s">
        <v>1402</v>
      </c>
      <c r="D184" s="319" t="s">
        <v>1403</v>
      </c>
      <c r="E184" s="322">
        <v>43778</v>
      </c>
      <c r="F184" s="321">
        <v>2</v>
      </c>
      <c r="G184" s="319"/>
    </row>
    <row r="185" spans="1:7" s="166" customFormat="1" ht="27.6" customHeight="1">
      <c r="A185" s="318" t="s">
        <v>1404</v>
      </c>
      <c r="B185" s="319" t="s">
        <v>2136</v>
      </c>
      <c r="C185" s="319" t="s">
        <v>2428</v>
      </c>
      <c r="D185" s="319" t="s">
        <v>2296</v>
      </c>
      <c r="E185" s="322">
        <v>43776</v>
      </c>
      <c r="F185" s="321">
        <v>1</v>
      </c>
      <c r="G185" s="319"/>
    </row>
    <row r="186" spans="1:7" s="166" customFormat="1" ht="27.6" customHeight="1">
      <c r="A186" s="318" t="s">
        <v>1405</v>
      </c>
      <c r="B186" s="319" t="s">
        <v>1271</v>
      </c>
      <c r="C186" s="319" t="s">
        <v>2429</v>
      </c>
      <c r="D186" s="319" t="s">
        <v>2290</v>
      </c>
      <c r="E186" s="322">
        <v>43763</v>
      </c>
      <c r="F186" s="321">
        <v>1</v>
      </c>
      <c r="G186" s="319"/>
    </row>
    <row r="187" spans="1:7" s="166" customFormat="1" ht="27.6" customHeight="1">
      <c r="A187" s="318" t="s">
        <v>1406</v>
      </c>
      <c r="B187" s="319" t="s">
        <v>2143</v>
      </c>
      <c r="C187" s="319" t="s">
        <v>2144</v>
      </c>
      <c r="D187" s="319" t="s">
        <v>2145</v>
      </c>
      <c r="E187" s="322">
        <v>43769</v>
      </c>
      <c r="F187" s="321">
        <v>1</v>
      </c>
      <c r="G187" s="319"/>
    </row>
    <row r="188" spans="1:7" s="166" customFormat="1" ht="27.6" customHeight="1">
      <c r="A188" s="318" t="s">
        <v>1407</v>
      </c>
      <c r="B188" s="319" t="s">
        <v>2430</v>
      </c>
      <c r="C188" s="319" t="s">
        <v>2431</v>
      </c>
      <c r="D188" s="319" t="s">
        <v>2432</v>
      </c>
      <c r="E188" s="322">
        <v>43785</v>
      </c>
      <c r="F188" s="321">
        <v>2</v>
      </c>
      <c r="G188" s="319"/>
    </row>
    <row r="189" spans="1:7" s="166" customFormat="1" ht="27.6" customHeight="1">
      <c r="A189" s="318" t="s">
        <v>1408</v>
      </c>
      <c r="B189" s="319" t="s">
        <v>1183</v>
      </c>
      <c r="C189" s="319" t="s">
        <v>2433</v>
      </c>
      <c r="D189" s="319" t="s">
        <v>2335</v>
      </c>
      <c r="E189" s="322">
        <v>43778</v>
      </c>
      <c r="F189" s="321">
        <v>1</v>
      </c>
      <c r="G189" s="319"/>
    </row>
    <row r="190" spans="1:7" s="166" customFormat="1" ht="27.6" customHeight="1">
      <c r="A190" s="318" t="s">
        <v>1409</v>
      </c>
      <c r="B190" s="319" t="s">
        <v>2320</v>
      </c>
      <c r="C190" s="319" t="s">
        <v>2434</v>
      </c>
      <c r="D190" s="319" t="s">
        <v>2122</v>
      </c>
      <c r="E190" s="322">
        <v>43741</v>
      </c>
      <c r="F190" s="321">
        <v>1</v>
      </c>
      <c r="G190" s="319"/>
    </row>
    <row r="191" spans="1:7" s="166" customFormat="1" ht="27.6" customHeight="1">
      <c r="A191" s="318" t="s">
        <v>1410</v>
      </c>
      <c r="B191" s="319" t="s">
        <v>2253</v>
      </c>
      <c r="C191" s="319" t="s">
        <v>2435</v>
      </c>
      <c r="D191" s="319" t="s">
        <v>2436</v>
      </c>
      <c r="E191" s="322">
        <v>43777</v>
      </c>
      <c r="F191" s="321">
        <v>1</v>
      </c>
      <c r="G191" s="319"/>
    </row>
    <row r="192" spans="1:7" s="166" customFormat="1" ht="27.6" customHeight="1">
      <c r="A192" s="318" t="s">
        <v>1411</v>
      </c>
      <c r="B192" s="319" t="s">
        <v>1412</v>
      </c>
      <c r="C192" s="319" t="s">
        <v>2437</v>
      </c>
      <c r="D192" s="319" t="s">
        <v>2438</v>
      </c>
      <c r="E192" s="322">
        <v>43784</v>
      </c>
      <c r="F192" s="321">
        <v>1</v>
      </c>
      <c r="G192" s="319"/>
    </row>
    <row r="193" spans="1:8" s="166" customFormat="1" ht="27.6" customHeight="1">
      <c r="A193" s="318" t="s">
        <v>1413</v>
      </c>
      <c r="B193" s="319" t="s">
        <v>2320</v>
      </c>
      <c r="C193" s="319" t="s">
        <v>2439</v>
      </c>
      <c r="D193" s="319" t="s">
        <v>2122</v>
      </c>
      <c r="E193" s="322">
        <v>43796</v>
      </c>
      <c r="F193" s="321">
        <v>1</v>
      </c>
      <c r="G193" s="319"/>
    </row>
    <row r="194" spans="1:8" s="166" customFormat="1" ht="27.6" customHeight="1">
      <c r="A194" s="318" t="s">
        <v>1414</v>
      </c>
      <c r="B194" s="319" t="s">
        <v>1286</v>
      </c>
      <c r="C194" s="319" t="s">
        <v>2440</v>
      </c>
      <c r="D194" s="319" t="s">
        <v>2316</v>
      </c>
      <c r="E194" s="322">
        <v>43783</v>
      </c>
      <c r="F194" s="321">
        <v>1</v>
      </c>
      <c r="G194" s="319"/>
    </row>
    <row r="195" spans="1:8" s="166" customFormat="1" ht="27.6" customHeight="1">
      <c r="A195" s="318" t="s">
        <v>1415</v>
      </c>
      <c r="B195" s="319" t="s">
        <v>2134</v>
      </c>
      <c r="C195" s="319" t="s">
        <v>2441</v>
      </c>
      <c r="D195" s="319" t="s">
        <v>2135</v>
      </c>
      <c r="E195" s="322">
        <v>43785</v>
      </c>
      <c r="F195" s="321">
        <v>2</v>
      </c>
      <c r="G195" s="319"/>
    </row>
    <row r="196" spans="1:8" s="166" customFormat="1" ht="27.6" customHeight="1">
      <c r="A196" s="318" t="s">
        <v>1416</v>
      </c>
      <c r="B196" s="319" t="s">
        <v>2159</v>
      </c>
      <c r="C196" s="319" t="s">
        <v>1417</v>
      </c>
      <c r="D196" s="319" t="s">
        <v>2148</v>
      </c>
      <c r="E196" s="322">
        <v>43779</v>
      </c>
      <c r="F196" s="321">
        <v>2</v>
      </c>
      <c r="G196" s="319"/>
    </row>
    <row r="197" spans="1:8" s="166" customFormat="1" ht="27.6" customHeight="1">
      <c r="A197" s="318" t="s">
        <v>1418</v>
      </c>
      <c r="B197" s="319" t="s">
        <v>2130</v>
      </c>
      <c r="C197" s="319" t="s">
        <v>2442</v>
      </c>
      <c r="D197" s="319" t="s">
        <v>2443</v>
      </c>
      <c r="E197" s="322">
        <v>43790</v>
      </c>
      <c r="F197" s="321">
        <v>1</v>
      </c>
      <c r="G197" s="319"/>
    </row>
    <row r="198" spans="1:8" s="166" customFormat="1" ht="27.6" customHeight="1">
      <c r="A198" s="318" t="s">
        <v>1419</v>
      </c>
      <c r="B198" s="319" t="s">
        <v>2444</v>
      </c>
      <c r="C198" s="319" t="s">
        <v>2445</v>
      </c>
      <c r="D198" s="319" t="s">
        <v>2446</v>
      </c>
      <c r="E198" s="322">
        <v>43781</v>
      </c>
      <c r="F198" s="321">
        <v>1</v>
      </c>
      <c r="G198" s="319"/>
    </row>
    <row r="199" spans="1:8" s="166" customFormat="1" ht="27.6" customHeight="1">
      <c r="A199" s="318" t="s">
        <v>1420</v>
      </c>
      <c r="B199" s="319" t="s">
        <v>2339</v>
      </c>
      <c r="C199" s="319" t="s">
        <v>1421</v>
      </c>
      <c r="D199" s="319" t="s">
        <v>2121</v>
      </c>
      <c r="E199" s="322">
        <v>43783</v>
      </c>
      <c r="F199" s="321">
        <v>1</v>
      </c>
      <c r="G199" s="319"/>
    </row>
    <row r="200" spans="1:8" s="166" customFormat="1" ht="27.6" customHeight="1">
      <c r="A200" s="318" t="s">
        <v>1422</v>
      </c>
      <c r="B200" s="319" t="s">
        <v>2447</v>
      </c>
      <c r="C200" s="319" t="s">
        <v>2448</v>
      </c>
      <c r="D200" s="319" t="s">
        <v>2449</v>
      </c>
      <c r="E200" s="322">
        <v>43799</v>
      </c>
      <c r="F200" s="321">
        <v>1</v>
      </c>
      <c r="G200" s="319"/>
    </row>
    <row r="201" spans="1:8" s="166" customFormat="1" ht="27.6" customHeight="1">
      <c r="A201" s="318" t="s">
        <v>1423</v>
      </c>
      <c r="B201" s="319" t="s">
        <v>1279</v>
      </c>
      <c r="C201" s="319" t="s">
        <v>2450</v>
      </c>
      <c r="D201" s="319" t="s">
        <v>1280</v>
      </c>
      <c r="E201" s="322">
        <v>43791</v>
      </c>
      <c r="F201" s="321">
        <v>1</v>
      </c>
      <c r="G201" s="319"/>
    </row>
    <row r="202" spans="1:8" s="166" customFormat="1" ht="27.6" customHeight="1">
      <c r="A202" s="318" t="s">
        <v>1424</v>
      </c>
      <c r="B202" s="319" t="s">
        <v>1271</v>
      </c>
      <c r="C202" s="319" t="s">
        <v>2451</v>
      </c>
      <c r="D202" s="319" t="s">
        <v>2290</v>
      </c>
      <c r="E202" s="322">
        <v>43787</v>
      </c>
      <c r="F202" s="321">
        <v>1</v>
      </c>
      <c r="G202" s="319"/>
    </row>
    <row r="203" spans="1:8" s="166" customFormat="1" ht="27.6" customHeight="1">
      <c r="A203" s="318" t="s">
        <v>1425</v>
      </c>
      <c r="B203" s="319" t="s">
        <v>1271</v>
      </c>
      <c r="C203" s="319" t="s">
        <v>2452</v>
      </c>
      <c r="D203" s="319" t="s">
        <v>2290</v>
      </c>
      <c r="E203" s="322">
        <v>43812</v>
      </c>
      <c r="F203" s="321">
        <v>1</v>
      </c>
      <c r="G203" s="319"/>
    </row>
    <row r="204" spans="1:8" s="166" customFormat="1" ht="27.6" customHeight="1">
      <c r="A204" s="318" t="s">
        <v>1426</v>
      </c>
      <c r="B204" s="319" t="s">
        <v>1188</v>
      </c>
      <c r="C204" s="319" t="s">
        <v>2453</v>
      </c>
      <c r="D204" s="319" t="s">
        <v>2354</v>
      </c>
      <c r="E204" s="322">
        <v>43795</v>
      </c>
      <c r="F204" s="321">
        <v>1</v>
      </c>
      <c r="G204" s="319"/>
    </row>
    <row r="205" spans="1:8" s="166" customFormat="1" ht="27.6" customHeight="1">
      <c r="A205" s="318" t="s">
        <v>1427</v>
      </c>
      <c r="B205" s="319" t="s">
        <v>2132</v>
      </c>
      <c r="C205" s="319" t="s">
        <v>2454</v>
      </c>
      <c r="D205" s="319" t="s">
        <v>2455</v>
      </c>
      <c r="E205" s="322">
        <v>43801</v>
      </c>
      <c r="F205" s="321">
        <v>1</v>
      </c>
      <c r="G205" s="319"/>
    </row>
    <row r="206" spans="1:8" s="166" customFormat="1" ht="27.6" customHeight="1">
      <c r="A206" s="318" t="s">
        <v>1428</v>
      </c>
      <c r="B206" s="319" t="s">
        <v>1412</v>
      </c>
      <c r="C206" s="319" t="s">
        <v>2456</v>
      </c>
      <c r="D206" s="319" t="s">
        <v>2438</v>
      </c>
      <c r="E206" s="322">
        <v>43790</v>
      </c>
      <c r="F206" s="321">
        <v>1</v>
      </c>
      <c r="G206" s="319"/>
    </row>
    <row r="207" spans="1:8" s="166" customFormat="1" ht="27.6" customHeight="1">
      <c r="A207" s="318" t="s">
        <v>1429</v>
      </c>
      <c r="B207" s="319" t="s">
        <v>1202</v>
      </c>
      <c r="C207" s="319" t="s">
        <v>1430</v>
      </c>
      <c r="D207" s="319" t="s">
        <v>2457</v>
      </c>
      <c r="E207" s="322" t="s">
        <v>2458</v>
      </c>
      <c r="F207" s="321">
        <v>9</v>
      </c>
      <c r="G207" s="332"/>
      <c r="H207" s="334" t="s">
        <v>2459</v>
      </c>
    </row>
    <row r="208" spans="1:8" s="166" customFormat="1" ht="27.6" customHeight="1">
      <c r="A208" s="318" t="s">
        <v>1431</v>
      </c>
      <c r="B208" s="319" t="s">
        <v>2460</v>
      </c>
      <c r="C208" s="319" t="s">
        <v>2461</v>
      </c>
      <c r="D208" s="319" t="s">
        <v>1432</v>
      </c>
      <c r="E208" s="322">
        <v>43799</v>
      </c>
      <c r="F208" s="321">
        <v>1</v>
      </c>
      <c r="G208" s="319"/>
    </row>
    <row r="209" spans="1:7" s="166" customFormat="1" ht="27.6" customHeight="1">
      <c r="A209" s="318" t="s">
        <v>1433</v>
      </c>
      <c r="B209" s="319" t="s">
        <v>2123</v>
      </c>
      <c r="C209" s="319" t="s">
        <v>2462</v>
      </c>
      <c r="D209" s="319" t="s">
        <v>2307</v>
      </c>
      <c r="E209" s="322">
        <v>43806</v>
      </c>
      <c r="F209" s="321">
        <v>2</v>
      </c>
      <c r="G209" s="319"/>
    </row>
    <row r="210" spans="1:7" s="166" customFormat="1" ht="27.6" customHeight="1">
      <c r="A210" s="318" t="s">
        <v>1434</v>
      </c>
      <c r="B210" s="319" t="s">
        <v>2137</v>
      </c>
      <c r="C210" s="319" t="s">
        <v>2463</v>
      </c>
      <c r="D210" s="319" t="s">
        <v>2464</v>
      </c>
      <c r="E210" s="322">
        <v>43813</v>
      </c>
      <c r="F210" s="321">
        <v>2</v>
      </c>
      <c r="G210" s="319"/>
    </row>
    <row r="211" spans="1:7" s="166" customFormat="1" ht="27.6" customHeight="1">
      <c r="A211" s="318" t="s">
        <v>1435</v>
      </c>
      <c r="B211" s="319" t="s">
        <v>2465</v>
      </c>
      <c r="C211" s="319" t="s">
        <v>1436</v>
      </c>
      <c r="D211" s="319" t="s">
        <v>2140</v>
      </c>
      <c r="E211" s="322">
        <v>43820</v>
      </c>
      <c r="F211" s="321">
        <v>1</v>
      </c>
      <c r="G211" s="319"/>
    </row>
    <row r="212" spans="1:7" s="166" customFormat="1" ht="27.6" customHeight="1">
      <c r="A212" s="318" t="s">
        <v>1437</v>
      </c>
      <c r="B212" s="319" t="s">
        <v>2466</v>
      </c>
      <c r="C212" s="319" t="s">
        <v>2467</v>
      </c>
      <c r="D212" s="319" t="s">
        <v>2468</v>
      </c>
      <c r="E212" s="322">
        <v>43817</v>
      </c>
      <c r="F212" s="321">
        <v>1</v>
      </c>
      <c r="G212" s="319"/>
    </row>
    <row r="213" spans="1:7" s="166" customFormat="1" ht="27.6" customHeight="1">
      <c r="A213" s="318" t="s">
        <v>1438</v>
      </c>
      <c r="B213" s="319" t="s">
        <v>2130</v>
      </c>
      <c r="C213" s="319" t="s">
        <v>2469</v>
      </c>
      <c r="D213" s="319" t="s">
        <v>2443</v>
      </c>
      <c r="E213" s="322">
        <v>43818</v>
      </c>
      <c r="F213" s="321">
        <v>1</v>
      </c>
      <c r="G213" s="319"/>
    </row>
    <row r="214" spans="1:7" s="166" customFormat="1" ht="27.6" customHeight="1">
      <c r="A214" s="318" t="s">
        <v>1439</v>
      </c>
      <c r="B214" s="319" t="s">
        <v>2470</v>
      </c>
      <c r="C214" s="319" t="s">
        <v>2471</v>
      </c>
      <c r="D214" s="319" t="s">
        <v>2472</v>
      </c>
      <c r="E214" s="322">
        <v>43820</v>
      </c>
      <c r="F214" s="321">
        <v>2</v>
      </c>
      <c r="G214" s="319"/>
    </row>
    <row r="215" spans="1:7" s="166" customFormat="1" ht="27.6" customHeight="1">
      <c r="A215" s="318" t="s">
        <v>1440</v>
      </c>
      <c r="B215" s="319" t="s">
        <v>2473</v>
      </c>
      <c r="C215" s="319" t="s">
        <v>2474</v>
      </c>
      <c r="D215" s="319" t="s">
        <v>2160</v>
      </c>
      <c r="E215" s="323">
        <v>43842</v>
      </c>
      <c r="F215" s="321">
        <v>3</v>
      </c>
      <c r="G215" s="319"/>
    </row>
    <row r="216" spans="1:7" s="166" customFormat="1" ht="27.6" customHeight="1">
      <c r="A216" s="318" t="s">
        <v>1441</v>
      </c>
      <c r="B216" s="319" t="s">
        <v>2161</v>
      </c>
      <c r="C216" s="319" t="s">
        <v>2475</v>
      </c>
      <c r="D216" s="319" t="s">
        <v>2163</v>
      </c>
      <c r="E216" s="323">
        <v>43890</v>
      </c>
      <c r="F216" s="321">
        <v>2</v>
      </c>
      <c r="G216" s="319"/>
    </row>
    <row r="217" spans="1:7" s="166" customFormat="1" ht="27.6" customHeight="1">
      <c r="A217" s="318" t="s">
        <v>1442</v>
      </c>
      <c r="B217" s="319" t="s">
        <v>1443</v>
      </c>
      <c r="C217" s="319" t="s">
        <v>2476</v>
      </c>
      <c r="D217" s="319" t="s">
        <v>2477</v>
      </c>
      <c r="E217" s="323">
        <v>43847</v>
      </c>
      <c r="F217" s="321">
        <v>1</v>
      </c>
      <c r="G217" s="319"/>
    </row>
    <row r="218" spans="1:7" s="166" customFormat="1" ht="27.6" customHeight="1">
      <c r="A218" s="318" t="s">
        <v>1444</v>
      </c>
      <c r="B218" s="319" t="s">
        <v>1195</v>
      </c>
      <c r="C218" s="319" t="s">
        <v>2478</v>
      </c>
      <c r="D218" s="319" t="s">
        <v>2168</v>
      </c>
      <c r="E218" s="323">
        <v>43862</v>
      </c>
      <c r="F218" s="321">
        <v>1</v>
      </c>
      <c r="G218" s="319"/>
    </row>
    <row r="219" spans="1:7" s="166" customFormat="1" ht="27.6" customHeight="1">
      <c r="A219" s="318" t="s">
        <v>1445</v>
      </c>
      <c r="B219" s="319" t="s">
        <v>1185</v>
      </c>
      <c r="C219" s="319" t="s">
        <v>2479</v>
      </c>
      <c r="D219" s="319" t="s">
        <v>2480</v>
      </c>
      <c r="E219" s="323">
        <v>43875</v>
      </c>
      <c r="F219" s="321">
        <v>1</v>
      </c>
      <c r="G219" s="319"/>
    </row>
    <row r="220" spans="1:7" s="166" customFormat="1" ht="27.6" customHeight="1">
      <c r="A220" s="318" t="s">
        <v>1446</v>
      </c>
      <c r="B220" s="319" t="s">
        <v>2136</v>
      </c>
      <c r="C220" s="319" t="s">
        <v>2481</v>
      </c>
      <c r="D220" s="319" t="s">
        <v>2156</v>
      </c>
      <c r="E220" s="323">
        <v>43849</v>
      </c>
      <c r="F220" s="321">
        <v>3</v>
      </c>
      <c r="G220" s="319"/>
    </row>
    <row r="221" spans="1:7" s="166" customFormat="1" ht="27.6" customHeight="1">
      <c r="A221" s="318" t="s">
        <v>1447</v>
      </c>
      <c r="B221" s="319" t="s">
        <v>2482</v>
      </c>
      <c r="C221" s="319" t="s">
        <v>2483</v>
      </c>
      <c r="D221" s="319" t="s">
        <v>2484</v>
      </c>
      <c r="E221" s="323">
        <v>43847</v>
      </c>
      <c r="F221" s="321">
        <v>1</v>
      </c>
      <c r="G221" s="319"/>
    </row>
    <row r="222" spans="1:7" s="166" customFormat="1" ht="27.6" customHeight="1">
      <c r="A222" s="318" t="s">
        <v>1448</v>
      </c>
      <c r="B222" s="319" t="s">
        <v>1192</v>
      </c>
      <c r="C222" s="319" t="s">
        <v>2485</v>
      </c>
      <c r="D222" s="319" t="s">
        <v>2486</v>
      </c>
      <c r="E222" s="323">
        <v>43851</v>
      </c>
      <c r="F222" s="321">
        <v>1</v>
      </c>
      <c r="G222" s="319"/>
    </row>
    <row r="223" spans="1:7" s="166" customFormat="1" ht="27.6" customHeight="1">
      <c r="A223" s="318" t="s">
        <v>1449</v>
      </c>
      <c r="B223" s="319" t="s">
        <v>2487</v>
      </c>
      <c r="C223" s="319" t="s">
        <v>2488</v>
      </c>
      <c r="D223" s="319" t="s">
        <v>2489</v>
      </c>
      <c r="E223" s="323">
        <v>43852</v>
      </c>
      <c r="F223" s="321">
        <v>1</v>
      </c>
      <c r="G223" s="319"/>
    </row>
    <row r="224" spans="1:7" s="166" customFormat="1" ht="27.6" customHeight="1">
      <c r="A224" s="318" t="s">
        <v>1450</v>
      </c>
      <c r="B224" s="319" t="s">
        <v>1269</v>
      </c>
      <c r="C224" s="319" t="s">
        <v>2490</v>
      </c>
      <c r="D224" s="319" t="s">
        <v>2273</v>
      </c>
      <c r="E224" s="323">
        <v>43856</v>
      </c>
      <c r="F224" s="321">
        <v>1</v>
      </c>
      <c r="G224" s="319"/>
    </row>
    <row r="225" spans="1:7" s="166" customFormat="1" ht="27.6" customHeight="1">
      <c r="A225" s="318" t="s">
        <v>1451</v>
      </c>
      <c r="B225" s="319" t="s">
        <v>1369</v>
      </c>
      <c r="C225" s="319" t="s">
        <v>1452</v>
      </c>
      <c r="D225" s="319" t="s">
        <v>2406</v>
      </c>
      <c r="E225" s="323">
        <v>43837</v>
      </c>
      <c r="F225" s="321">
        <v>1</v>
      </c>
      <c r="G225" s="319"/>
    </row>
    <row r="226" spans="1:7" s="166" customFormat="1" ht="27.6" customHeight="1">
      <c r="A226" s="318" t="s">
        <v>1453</v>
      </c>
      <c r="B226" s="319" t="s">
        <v>1369</v>
      </c>
      <c r="C226" s="319" t="s">
        <v>1454</v>
      </c>
      <c r="D226" s="319" t="s">
        <v>2406</v>
      </c>
      <c r="E226" s="323">
        <v>43839</v>
      </c>
      <c r="F226" s="321">
        <v>1</v>
      </c>
      <c r="G226" s="319"/>
    </row>
    <row r="227" spans="1:7" s="166" customFormat="1" ht="27.6" customHeight="1">
      <c r="A227" s="318" t="s">
        <v>1455</v>
      </c>
      <c r="B227" s="319" t="s">
        <v>1369</v>
      </c>
      <c r="C227" s="319" t="s">
        <v>1456</v>
      </c>
      <c r="D227" s="319" t="s">
        <v>2406</v>
      </c>
      <c r="E227" s="323">
        <v>43844</v>
      </c>
      <c r="F227" s="321">
        <v>1</v>
      </c>
      <c r="G227" s="319"/>
    </row>
    <row r="228" spans="1:7" s="166" customFormat="1" ht="27.6" customHeight="1">
      <c r="A228" s="318" t="s">
        <v>1457</v>
      </c>
      <c r="B228" s="319" t="s">
        <v>1369</v>
      </c>
      <c r="C228" s="319" t="s">
        <v>1458</v>
      </c>
      <c r="D228" s="319" t="s">
        <v>2406</v>
      </c>
      <c r="E228" s="323">
        <v>43847</v>
      </c>
      <c r="F228" s="321">
        <v>1</v>
      </c>
      <c r="G228" s="319"/>
    </row>
    <row r="229" spans="1:7" s="166" customFormat="1" ht="27.6" customHeight="1">
      <c r="A229" s="318" t="s">
        <v>1459</v>
      </c>
      <c r="B229" s="319" t="s">
        <v>1369</v>
      </c>
      <c r="C229" s="319" t="s">
        <v>1460</v>
      </c>
      <c r="D229" s="319" t="s">
        <v>2406</v>
      </c>
      <c r="E229" s="323">
        <v>43851</v>
      </c>
      <c r="F229" s="321">
        <v>1</v>
      </c>
      <c r="G229" s="319"/>
    </row>
    <row r="230" spans="1:7" s="166" customFormat="1" ht="27.6" customHeight="1">
      <c r="A230" s="318" t="s">
        <v>1461</v>
      </c>
      <c r="B230" s="319" t="s">
        <v>1369</v>
      </c>
      <c r="C230" s="319" t="s">
        <v>1462</v>
      </c>
      <c r="D230" s="319" t="s">
        <v>2406</v>
      </c>
      <c r="E230" s="323">
        <v>43854</v>
      </c>
      <c r="F230" s="321">
        <v>1</v>
      </c>
      <c r="G230" s="319"/>
    </row>
    <row r="231" spans="1:7" s="166" customFormat="1" ht="27.6" customHeight="1">
      <c r="A231" s="318" t="s">
        <v>1463</v>
      </c>
      <c r="B231" s="319" t="s">
        <v>1369</v>
      </c>
      <c r="C231" s="319" t="s">
        <v>1464</v>
      </c>
      <c r="D231" s="319" t="s">
        <v>2406</v>
      </c>
      <c r="E231" s="323">
        <v>43873</v>
      </c>
      <c r="F231" s="321">
        <v>1</v>
      </c>
      <c r="G231" s="319"/>
    </row>
    <row r="232" spans="1:7" s="166" customFormat="1" ht="27.6" customHeight="1">
      <c r="A232" s="318" t="s">
        <v>1465</v>
      </c>
      <c r="B232" s="319" t="s">
        <v>1369</v>
      </c>
      <c r="C232" s="319" t="s">
        <v>1466</v>
      </c>
      <c r="D232" s="319" t="s">
        <v>2406</v>
      </c>
      <c r="E232" s="323">
        <v>43874</v>
      </c>
      <c r="F232" s="321">
        <v>1</v>
      </c>
      <c r="G232" s="319"/>
    </row>
    <row r="233" spans="1:7" s="166" customFormat="1" ht="27.6" customHeight="1">
      <c r="A233" s="318" t="s">
        <v>1467</v>
      </c>
      <c r="B233" s="319" t="s">
        <v>1369</v>
      </c>
      <c r="C233" s="319" t="s">
        <v>1468</v>
      </c>
      <c r="D233" s="319" t="s">
        <v>2406</v>
      </c>
      <c r="E233" s="323">
        <v>43879</v>
      </c>
      <c r="F233" s="321">
        <v>1</v>
      </c>
      <c r="G233" s="319"/>
    </row>
    <row r="234" spans="1:7" s="166" customFormat="1" ht="27.6" customHeight="1">
      <c r="A234" s="318" t="s">
        <v>1469</v>
      </c>
      <c r="B234" s="319" t="s">
        <v>1369</v>
      </c>
      <c r="C234" s="319" t="s">
        <v>1470</v>
      </c>
      <c r="D234" s="319" t="s">
        <v>2406</v>
      </c>
      <c r="E234" s="323">
        <v>43880</v>
      </c>
      <c r="F234" s="321">
        <v>1</v>
      </c>
      <c r="G234" s="319"/>
    </row>
    <row r="235" spans="1:7" s="166" customFormat="1" ht="27.6" customHeight="1">
      <c r="A235" s="318" t="s">
        <v>1471</v>
      </c>
      <c r="B235" s="319" t="s">
        <v>1369</v>
      </c>
      <c r="C235" s="319" t="s">
        <v>1472</v>
      </c>
      <c r="D235" s="319" t="s">
        <v>2406</v>
      </c>
      <c r="E235" s="323">
        <v>43892</v>
      </c>
      <c r="F235" s="321">
        <v>1</v>
      </c>
      <c r="G235" s="319"/>
    </row>
    <row r="236" spans="1:7" s="166" customFormat="1" ht="27.6" customHeight="1">
      <c r="A236" s="318" t="s">
        <v>1473</v>
      </c>
      <c r="B236" s="319" t="s">
        <v>1369</v>
      </c>
      <c r="C236" s="319" t="s">
        <v>1474</v>
      </c>
      <c r="D236" s="319" t="s">
        <v>2406</v>
      </c>
      <c r="E236" s="323">
        <v>43894</v>
      </c>
      <c r="F236" s="321">
        <v>1</v>
      </c>
      <c r="G236" s="319"/>
    </row>
    <row r="237" spans="1:7" s="166" customFormat="1" ht="27.6" customHeight="1">
      <c r="A237" s="318" t="s">
        <v>1475</v>
      </c>
      <c r="B237" s="319" t="s">
        <v>1369</v>
      </c>
      <c r="C237" s="319" t="s">
        <v>1476</v>
      </c>
      <c r="D237" s="319" t="s">
        <v>2406</v>
      </c>
      <c r="E237" s="323">
        <v>43900</v>
      </c>
      <c r="F237" s="321">
        <v>1</v>
      </c>
      <c r="G237" s="319"/>
    </row>
    <row r="238" spans="1:7" s="166" customFormat="1" ht="27.6" customHeight="1">
      <c r="A238" s="318" t="s">
        <v>1477</v>
      </c>
      <c r="B238" s="319" t="s">
        <v>1369</v>
      </c>
      <c r="C238" s="319" t="s">
        <v>1478</v>
      </c>
      <c r="D238" s="319" t="s">
        <v>2406</v>
      </c>
      <c r="E238" s="323">
        <v>43902</v>
      </c>
      <c r="F238" s="321">
        <v>1</v>
      </c>
      <c r="G238" s="319"/>
    </row>
    <row r="239" spans="1:7" s="166" customFormat="1" ht="27.6" customHeight="1">
      <c r="A239" s="318" t="s">
        <v>1479</v>
      </c>
      <c r="B239" s="319" t="s">
        <v>2491</v>
      </c>
      <c r="C239" s="319" t="s">
        <v>2492</v>
      </c>
      <c r="D239" s="319" t="s">
        <v>2493</v>
      </c>
      <c r="E239" s="323">
        <v>43846</v>
      </c>
      <c r="F239" s="321">
        <v>1</v>
      </c>
      <c r="G239" s="319"/>
    </row>
    <row r="240" spans="1:7" s="166" customFormat="1" ht="27.6" customHeight="1">
      <c r="A240" s="318" t="s">
        <v>1480</v>
      </c>
      <c r="B240" s="319" t="s">
        <v>2491</v>
      </c>
      <c r="C240" s="319" t="s">
        <v>2494</v>
      </c>
      <c r="D240" s="319" t="s">
        <v>2495</v>
      </c>
      <c r="E240" s="323">
        <v>43840</v>
      </c>
      <c r="F240" s="321">
        <v>1</v>
      </c>
      <c r="G240" s="319"/>
    </row>
    <row r="241" spans="1:7" s="166" customFormat="1" ht="27.6" customHeight="1">
      <c r="A241" s="318" t="s">
        <v>1481</v>
      </c>
      <c r="B241" s="319" t="s">
        <v>2491</v>
      </c>
      <c r="C241" s="319" t="s">
        <v>2496</v>
      </c>
      <c r="D241" s="319" t="s">
        <v>2495</v>
      </c>
      <c r="E241" s="323">
        <v>43844</v>
      </c>
      <c r="F241" s="321">
        <v>1</v>
      </c>
      <c r="G241" s="319"/>
    </row>
    <row r="242" spans="1:7" s="166" customFormat="1" ht="27.6" customHeight="1">
      <c r="A242" s="318" t="s">
        <v>1482</v>
      </c>
      <c r="B242" s="319" t="s">
        <v>2491</v>
      </c>
      <c r="C242" s="319" t="s">
        <v>2497</v>
      </c>
      <c r="D242" s="319" t="s">
        <v>2495</v>
      </c>
      <c r="E242" s="323">
        <v>43851</v>
      </c>
      <c r="F242" s="321">
        <v>1</v>
      </c>
      <c r="G242" s="319"/>
    </row>
    <row r="243" spans="1:7" s="166" customFormat="1" ht="27.6" customHeight="1">
      <c r="A243" s="318" t="s">
        <v>1483</v>
      </c>
      <c r="B243" s="319" t="s">
        <v>2491</v>
      </c>
      <c r="C243" s="319" t="s">
        <v>2498</v>
      </c>
      <c r="D243" s="319" t="s">
        <v>2495</v>
      </c>
      <c r="E243" s="323">
        <v>43860</v>
      </c>
      <c r="F243" s="321">
        <v>1</v>
      </c>
      <c r="G243" s="319"/>
    </row>
    <row r="244" spans="1:7" s="166" customFormat="1" ht="27.6" customHeight="1">
      <c r="A244" s="318" t="s">
        <v>1484</v>
      </c>
      <c r="B244" s="319" t="s">
        <v>2491</v>
      </c>
      <c r="C244" s="319" t="s">
        <v>2499</v>
      </c>
      <c r="D244" s="319" t="s">
        <v>2495</v>
      </c>
      <c r="E244" s="323">
        <v>43868</v>
      </c>
      <c r="F244" s="321">
        <v>1</v>
      </c>
      <c r="G244" s="319"/>
    </row>
    <row r="245" spans="1:7" s="166" customFormat="1" ht="27.6" customHeight="1">
      <c r="A245" s="318" t="s">
        <v>1485</v>
      </c>
      <c r="B245" s="319" t="s">
        <v>2491</v>
      </c>
      <c r="C245" s="319" t="s">
        <v>2500</v>
      </c>
      <c r="D245" s="319" t="s">
        <v>2495</v>
      </c>
      <c r="E245" s="323">
        <v>43874</v>
      </c>
      <c r="F245" s="321">
        <v>1</v>
      </c>
      <c r="G245" s="319"/>
    </row>
    <row r="246" spans="1:7" s="166" customFormat="1" ht="27.6" customHeight="1">
      <c r="A246" s="318" t="s">
        <v>1486</v>
      </c>
      <c r="B246" s="319" t="s">
        <v>2491</v>
      </c>
      <c r="C246" s="319" t="s">
        <v>2501</v>
      </c>
      <c r="D246" s="319" t="s">
        <v>2495</v>
      </c>
      <c r="E246" s="323">
        <v>43882</v>
      </c>
      <c r="F246" s="321">
        <v>1</v>
      </c>
      <c r="G246" s="319"/>
    </row>
    <row r="247" spans="1:7" s="166" customFormat="1" ht="27.6" customHeight="1">
      <c r="A247" s="318" t="s">
        <v>1487</v>
      </c>
      <c r="B247" s="319" t="s">
        <v>2491</v>
      </c>
      <c r="C247" s="319" t="s">
        <v>2502</v>
      </c>
      <c r="D247" s="319" t="s">
        <v>2495</v>
      </c>
      <c r="E247" s="323">
        <v>43903</v>
      </c>
      <c r="F247" s="321">
        <v>1</v>
      </c>
      <c r="G247" s="319"/>
    </row>
    <row r="248" spans="1:7" s="166" customFormat="1" ht="27.6" customHeight="1">
      <c r="A248" s="318" t="s">
        <v>1488</v>
      </c>
      <c r="B248" s="319" t="s">
        <v>2503</v>
      </c>
      <c r="C248" s="319" t="s">
        <v>2504</v>
      </c>
      <c r="D248" s="319" t="s">
        <v>2505</v>
      </c>
      <c r="E248" s="324">
        <v>43847</v>
      </c>
      <c r="F248" s="321">
        <v>1</v>
      </c>
      <c r="G248" s="319"/>
    </row>
    <row r="249" spans="1:7" s="166" customFormat="1" ht="27.6" customHeight="1">
      <c r="A249" s="318" t="s">
        <v>1489</v>
      </c>
      <c r="B249" s="319" t="s">
        <v>2503</v>
      </c>
      <c r="C249" s="319" t="s">
        <v>1490</v>
      </c>
      <c r="D249" s="319" t="s">
        <v>2505</v>
      </c>
      <c r="E249" s="324">
        <v>43854</v>
      </c>
      <c r="F249" s="321">
        <v>1</v>
      </c>
      <c r="G249" s="319"/>
    </row>
    <row r="250" spans="1:7" s="166" customFormat="1" ht="27.6" customHeight="1">
      <c r="A250" s="318" t="s">
        <v>1491</v>
      </c>
      <c r="B250" s="319" t="s">
        <v>2503</v>
      </c>
      <c r="C250" s="319" t="s">
        <v>1492</v>
      </c>
      <c r="D250" s="319" t="s">
        <v>2505</v>
      </c>
      <c r="E250" s="324">
        <v>43859</v>
      </c>
      <c r="F250" s="321">
        <v>1</v>
      </c>
      <c r="G250" s="319"/>
    </row>
    <row r="251" spans="1:7" s="166" customFormat="1" ht="27.6" customHeight="1">
      <c r="A251" s="318" t="s">
        <v>1493</v>
      </c>
      <c r="B251" s="319" t="s">
        <v>2503</v>
      </c>
      <c r="C251" s="319" t="s">
        <v>2506</v>
      </c>
      <c r="D251" s="319" t="s">
        <v>2505</v>
      </c>
      <c r="E251" s="324">
        <v>43861</v>
      </c>
      <c r="F251" s="321">
        <v>1</v>
      </c>
      <c r="G251" s="319"/>
    </row>
    <row r="252" spans="1:7" s="166" customFormat="1" ht="27.6" customHeight="1">
      <c r="A252" s="318" t="s">
        <v>1494</v>
      </c>
      <c r="B252" s="319" t="s">
        <v>2503</v>
      </c>
      <c r="C252" s="319" t="s">
        <v>2507</v>
      </c>
      <c r="D252" s="319" t="s">
        <v>2505</v>
      </c>
      <c r="E252" s="324">
        <v>43865</v>
      </c>
      <c r="F252" s="321">
        <v>1</v>
      </c>
      <c r="G252" s="319"/>
    </row>
    <row r="253" spans="1:7" s="166" customFormat="1" ht="27.6" customHeight="1">
      <c r="A253" s="318" t="s">
        <v>1495</v>
      </c>
      <c r="B253" s="319" t="s">
        <v>2503</v>
      </c>
      <c r="C253" s="319" t="s">
        <v>2508</v>
      </c>
      <c r="D253" s="319" t="s">
        <v>2505</v>
      </c>
      <c r="E253" s="324">
        <v>43866</v>
      </c>
      <c r="F253" s="321">
        <v>1</v>
      </c>
      <c r="G253" s="319"/>
    </row>
    <row r="254" spans="1:7" s="166" customFormat="1" ht="27.6" customHeight="1">
      <c r="A254" s="318" t="s">
        <v>1496</v>
      </c>
      <c r="B254" s="319" t="s">
        <v>2503</v>
      </c>
      <c r="C254" s="319" t="s">
        <v>2509</v>
      </c>
      <c r="D254" s="319" t="s">
        <v>2505</v>
      </c>
      <c r="E254" s="324">
        <v>43867</v>
      </c>
      <c r="F254" s="321">
        <v>1</v>
      </c>
      <c r="G254" s="319"/>
    </row>
    <row r="255" spans="1:7" s="166" customFormat="1" ht="27.6" customHeight="1">
      <c r="A255" s="318" t="s">
        <v>1497</v>
      </c>
      <c r="B255" s="319" t="s">
        <v>2503</v>
      </c>
      <c r="C255" s="319" t="s">
        <v>2510</v>
      </c>
      <c r="D255" s="319" t="s">
        <v>2505</v>
      </c>
      <c r="E255" s="324">
        <v>43868</v>
      </c>
      <c r="F255" s="321">
        <v>1</v>
      </c>
      <c r="G255" s="319"/>
    </row>
    <row r="256" spans="1:7" s="166" customFormat="1" ht="27.6" customHeight="1">
      <c r="A256" s="318" t="s">
        <v>1498</v>
      </c>
      <c r="B256" s="319" t="s">
        <v>2503</v>
      </c>
      <c r="C256" s="319" t="s">
        <v>2511</v>
      </c>
      <c r="D256" s="319" t="s">
        <v>2505</v>
      </c>
      <c r="E256" s="324">
        <v>43871</v>
      </c>
      <c r="F256" s="321">
        <v>1</v>
      </c>
      <c r="G256" s="319"/>
    </row>
    <row r="257" spans="1:7" s="166" customFormat="1" ht="27.6" customHeight="1">
      <c r="A257" s="318" t="s">
        <v>1499</v>
      </c>
      <c r="B257" s="319" t="s">
        <v>2503</v>
      </c>
      <c r="C257" s="319" t="s">
        <v>2512</v>
      </c>
      <c r="D257" s="319" t="s">
        <v>2505</v>
      </c>
      <c r="E257" s="324">
        <v>43874</v>
      </c>
      <c r="F257" s="321">
        <v>1</v>
      </c>
      <c r="G257" s="319"/>
    </row>
    <row r="258" spans="1:7" s="166" customFormat="1" ht="27.6" customHeight="1">
      <c r="A258" s="318" t="s">
        <v>1500</v>
      </c>
      <c r="B258" s="319" t="s">
        <v>2503</v>
      </c>
      <c r="C258" s="319" t="s">
        <v>2513</v>
      </c>
      <c r="D258" s="319" t="s">
        <v>2505</v>
      </c>
      <c r="E258" s="324">
        <v>43878</v>
      </c>
      <c r="F258" s="321">
        <v>1</v>
      </c>
      <c r="G258" s="319"/>
    </row>
    <row r="259" spans="1:7" s="166" customFormat="1" ht="27.6" customHeight="1">
      <c r="A259" s="318" t="s">
        <v>1501</v>
      </c>
      <c r="B259" s="319" t="s">
        <v>2503</v>
      </c>
      <c r="C259" s="319" t="s">
        <v>2514</v>
      </c>
      <c r="D259" s="319" t="s">
        <v>2505</v>
      </c>
      <c r="E259" s="324">
        <v>43879</v>
      </c>
      <c r="F259" s="321">
        <v>1</v>
      </c>
      <c r="G259" s="319"/>
    </row>
    <row r="260" spans="1:7" s="166" customFormat="1" ht="27.6" customHeight="1">
      <c r="A260" s="318" t="s">
        <v>1502</v>
      </c>
      <c r="B260" s="319" t="s">
        <v>2503</v>
      </c>
      <c r="C260" s="319" t="s">
        <v>2515</v>
      </c>
      <c r="D260" s="319" t="s">
        <v>2505</v>
      </c>
      <c r="E260" s="324">
        <v>43880</v>
      </c>
      <c r="F260" s="321">
        <v>1</v>
      </c>
      <c r="G260" s="319"/>
    </row>
    <row r="261" spans="1:7" s="166" customFormat="1" ht="27.6" customHeight="1">
      <c r="A261" s="318" t="s">
        <v>1503</v>
      </c>
      <c r="B261" s="319" t="s">
        <v>2503</v>
      </c>
      <c r="C261" s="319" t="s">
        <v>2516</v>
      </c>
      <c r="D261" s="319" t="s">
        <v>2505</v>
      </c>
      <c r="E261" s="324">
        <v>43881</v>
      </c>
      <c r="F261" s="321">
        <v>1</v>
      </c>
      <c r="G261" s="319"/>
    </row>
    <row r="262" spans="1:7" s="166" customFormat="1" ht="27.6" customHeight="1">
      <c r="A262" s="318" t="s">
        <v>1504</v>
      </c>
      <c r="B262" s="319" t="s">
        <v>2503</v>
      </c>
      <c r="C262" s="319" t="s">
        <v>2517</v>
      </c>
      <c r="D262" s="319" t="s">
        <v>2505</v>
      </c>
      <c r="E262" s="324">
        <v>43882</v>
      </c>
      <c r="F262" s="321">
        <v>1</v>
      </c>
      <c r="G262" s="319"/>
    </row>
    <row r="263" spans="1:7" s="166" customFormat="1" ht="27.6" customHeight="1">
      <c r="A263" s="318" t="s">
        <v>1505</v>
      </c>
      <c r="B263" s="319" t="s">
        <v>2503</v>
      </c>
      <c r="C263" s="319" t="s">
        <v>2518</v>
      </c>
      <c r="D263" s="319" t="s">
        <v>2505</v>
      </c>
      <c r="E263" s="324">
        <v>43886</v>
      </c>
      <c r="F263" s="321">
        <v>1</v>
      </c>
      <c r="G263" s="319"/>
    </row>
    <row r="264" spans="1:7" s="166" customFormat="1" ht="27.6" customHeight="1">
      <c r="A264" s="318" t="s">
        <v>1506</v>
      </c>
      <c r="B264" s="319" t="s">
        <v>2503</v>
      </c>
      <c r="C264" s="319" t="s">
        <v>2519</v>
      </c>
      <c r="D264" s="319" t="s">
        <v>2505</v>
      </c>
      <c r="E264" s="324">
        <v>43887</v>
      </c>
      <c r="F264" s="321">
        <v>1</v>
      </c>
      <c r="G264" s="319"/>
    </row>
    <row r="265" spans="1:7" s="166" customFormat="1" ht="27.6" customHeight="1">
      <c r="A265" s="318" t="s">
        <v>1507</v>
      </c>
      <c r="B265" s="319" t="s">
        <v>2503</v>
      </c>
      <c r="C265" s="319" t="s">
        <v>2520</v>
      </c>
      <c r="D265" s="319" t="s">
        <v>2505</v>
      </c>
      <c r="E265" s="324">
        <v>43888</v>
      </c>
      <c r="F265" s="321">
        <v>1</v>
      </c>
      <c r="G265" s="319"/>
    </row>
    <row r="266" spans="1:7" s="166" customFormat="1" ht="27.6" customHeight="1">
      <c r="A266" s="318" t="s">
        <v>1508</v>
      </c>
      <c r="B266" s="319" t="s">
        <v>2503</v>
      </c>
      <c r="C266" s="319" t="s">
        <v>2521</v>
      </c>
      <c r="D266" s="319" t="s">
        <v>2505</v>
      </c>
      <c r="E266" s="324">
        <v>43895</v>
      </c>
      <c r="F266" s="321">
        <v>1</v>
      </c>
      <c r="G266" s="319"/>
    </row>
    <row r="267" spans="1:7" s="166" customFormat="1" ht="27.6" customHeight="1">
      <c r="A267" s="318" t="s">
        <v>1509</v>
      </c>
      <c r="B267" s="319" t="s">
        <v>2503</v>
      </c>
      <c r="C267" s="319" t="s">
        <v>2522</v>
      </c>
      <c r="D267" s="319" t="s">
        <v>2505</v>
      </c>
      <c r="E267" s="324">
        <v>43896</v>
      </c>
      <c r="F267" s="321">
        <v>1</v>
      </c>
      <c r="G267" s="319"/>
    </row>
    <row r="268" spans="1:7" s="166" customFormat="1" ht="27.6" customHeight="1">
      <c r="A268" s="318" t="s">
        <v>1510</v>
      </c>
      <c r="B268" s="319" t="s">
        <v>2503</v>
      </c>
      <c r="C268" s="319" t="s">
        <v>2523</v>
      </c>
      <c r="D268" s="319" t="s">
        <v>2505</v>
      </c>
      <c r="E268" s="324">
        <v>43899</v>
      </c>
      <c r="F268" s="321">
        <v>1</v>
      </c>
      <c r="G268" s="319"/>
    </row>
    <row r="269" spans="1:7" s="166" customFormat="1" ht="27.6" customHeight="1">
      <c r="A269" s="318" t="s">
        <v>1511</v>
      </c>
      <c r="B269" s="319" t="s">
        <v>2503</v>
      </c>
      <c r="C269" s="319" t="s">
        <v>2524</v>
      </c>
      <c r="D269" s="319" t="s">
        <v>2505</v>
      </c>
      <c r="E269" s="324">
        <v>43901</v>
      </c>
      <c r="F269" s="321">
        <v>1</v>
      </c>
      <c r="G269" s="319"/>
    </row>
    <row r="270" spans="1:7" s="166" customFormat="1" ht="27.6" customHeight="1">
      <c r="A270" s="318" t="s">
        <v>1512</v>
      </c>
      <c r="B270" s="319" t="s">
        <v>2503</v>
      </c>
      <c r="C270" s="319" t="s">
        <v>2525</v>
      </c>
      <c r="D270" s="319" t="s">
        <v>2505</v>
      </c>
      <c r="E270" s="324">
        <v>43902</v>
      </c>
      <c r="F270" s="321">
        <v>1</v>
      </c>
      <c r="G270" s="319"/>
    </row>
    <row r="271" spans="1:7" s="166" customFormat="1" ht="27.6" customHeight="1">
      <c r="A271" s="318" t="s">
        <v>1513</v>
      </c>
      <c r="B271" s="319" t="s">
        <v>2503</v>
      </c>
      <c r="C271" s="319" t="s">
        <v>2526</v>
      </c>
      <c r="D271" s="319" t="s">
        <v>2505</v>
      </c>
      <c r="E271" s="324">
        <v>43906</v>
      </c>
      <c r="F271" s="321">
        <v>1</v>
      </c>
      <c r="G271" s="319"/>
    </row>
    <row r="272" spans="1:7" s="166" customFormat="1" ht="27.6" customHeight="1">
      <c r="A272" s="318" t="s">
        <v>1514</v>
      </c>
      <c r="B272" s="319" t="s">
        <v>2503</v>
      </c>
      <c r="C272" s="319" t="s">
        <v>2527</v>
      </c>
      <c r="D272" s="319" t="s">
        <v>2505</v>
      </c>
      <c r="E272" s="324">
        <v>43907</v>
      </c>
      <c r="F272" s="321">
        <v>1</v>
      </c>
      <c r="G272" s="319"/>
    </row>
    <row r="273" spans="1:7" s="166" customFormat="1" ht="27.6" customHeight="1">
      <c r="A273" s="318" t="s">
        <v>1515</v>
      </c>
      <c r="B273" s="319" t="s">
        <v>2503</v>
      </c>
      <c r="C273" s="319" t="s">
        <v>2528</v>
      </c>
      <c r="D273" s="319" t="s">
        <v>2505</v>
      </c>
      <c r="E273" s="324">
        <v>43908</v>
      </c>
      <c r="F273" s="321">
        <v>1</v>
      </c>
      <c r="G273" s="319"/>
    </row>
    <row r="274" spans="1:7" s="166" customFormat="1" ht="27.6" customHeight="1">
      <c r="A274" s="318" t="s">
        <v>1516</v>
      </c>
      <c r="B274" s="319" t="s">
        <v>2130</v>
      </c>
      <c r="C274" s="319" t="s">
        <v>2529</v>
      </c>
      <c r="D274" s="319" t="s">
        <v>2443</v>
      </c>
      <c r="E274" s="324">
        <v>43846</v>
      </c>
      <c r="F274" s="321">
        <v>1</v>
      </c>
      <c r="G274" s="319"/>
    </row>
    <row r="275" spans="1:7" s="166" customFormat="1" ht="27.6" customHeight="1">
      <c r="A275" s="318" t="s">
        <v>1517</v>
      </c>
      <c r="B275" s="319" t="s">
        <v>1286</v>
      </c>
      <c r="C275" s="319" t="s">
        <v>2530</v>
      </c>
      <c r="D275" s="319" t="s">
        <v>2316</v>
      </c>
      <c r="E275" s="324">
        <v>43867</v>
      </c>
      <c r="F275" s="321">
        <v>1</v>
      </c>
      <c r="G275" s="319"/>
    </row>
    <row r="276" spans="1:7" s="166" customFormat="1" ht="27.6" customHeight="1">
      <c r="A276" s="318" t="s">
        <v>1518</v>
      </c>
      <c r="B276" s="319" t="s">
        <v>2531</v>
      </c>
      <c r="C276" s="319" t="s">
        <v>2532</v>
      </c>
      <c r="D276" s="319" t="s">
        <v>2533</v>
      </c>
      <c r="E276" s="323">
        <v>43860</v>
      </c>
      <c r="F276" s="321">
        <v>1</v>
      </c>
      <c r="G276" s="319"/>
    </row>
    <row r="277" spans="1:7" s="166" customFormat="1" ht="27.6" customHeight="1">
      <c r="A277" s="318" t="s">
        <v>1519</v>
      </c>
      <c r="B277" s="319" t="s">
        <v>2134</v>
      </c>
      <c r="C277" s="319" t="s">
        <v>2534</v>
      </c>
      <c r="D277" s="319" t="s">
        <v>2135</v>
      </c>
      <c r="E277" s="324">
        <v>43869</v>
      </c>
      <c r="F277" s="321">
        <v>2</v>
      </c>
      <c r="G277" s="319"/>
    </row>
    <row r="278" spans="1:7" s="166" customFormat="1" ht="27.6" customHeight="1">
      <c r="A278" s="318" t="s">
        <v>1520</v>
      </c>
      <c r="B278" s="319" t="s">
        <v>1188</v>
      </c>
      <c r="C278" s="319" t="s">
        <v>2535</v>
      </c>
      <c r="D278" s="319" t="s">
        <v>2354</v>
      </c>
      <c r="E278" s="324">
        <v>43865</v>
      </c>
      <c r="F278" s="321">
        <v>1</v>
      </c>
      <c r="G278" s="319"/>
    </row>
    <row r="279" spans="1:7" s="166" customFormat="1" ht="27.6" customHeight="1">
      <c r="A279" s="318" t="s">
        <v>1521</v>
      </c>
      <c r="B279" s="319" t="s">
        <v>2347</v>
      </c>
      <c r="C279" s="319" t="s">
        <v>1522</v>
      </c>
      <c r="D279" s="319" t="s">
        <v>2252</v>
      </c>
      <c r="E279" s="324">
        <v>43880</v>
      </c>
      <c r="F279" s="321">
        <v>1</v>
      </c>
      <c r="G279" s="319"/>
    </row>
    <row r="280" spans="1:7" s="166" customFormat="1" ht="27.6" customHeight="1">
      <c r="A280" s="318" t="s">
        <v>1523</v>
      </c>
      <c r="B280" s="319" t="s">
        <v>1362</v>
      </c>
      <c r="C280" s="319" t="s">
        <v>2536</v>
      </c>
      <c r="D280" s="319" t="s">
        <v>1196</v>
      </c>
      <c r="E280" s="324">
        <v>43854</v>
      </c>
      <c r="F280" s="321">
        <v>1</v>
      </c>
      <c r="G280" s="319"/>
    </row>
    <row r="281" spans="1:7" s="166" customFormat="1" ht="27.6" customHeight="1">
      <c r="A281" s="318" t="s">
        <v>1524</v>
      </c>
      <c r="B281" s="319" t="s">
        <v>1179</v>
      </c>
      <c r="C281" s="319" t="s">
        <v>1525</v>
      </c>
      <c r="D281" s="319" t="s">
        <v>2537</v>
      </c>
      <c r="E281" s="324">
        <v>43868</v>
      </c>
      <c r="F281" s="321">
        <v>1</v>
      </c>
      <c r="G281" s="319"/>
    </row>
    <row r="282" spans="1:7" s="166" customFormat="1" ht="27.6" customHeight="1">
      <c r="A282" s="318" t="s">
        <v>1526</v>
      </c>
      <c r="B282" s="319" t="s">
        <v>2123</v>
      </c>
      <c r="C282" s="319" t="s">
        <v>2538</v>
      </c>
      <c r="D282" s="319" t="s">
        <v>2238</v>
      </c>
      <c r="E282" s="324">
        <v>43863</v>
      </c>
      <c r="F282" s="321">
        <v>2</v>
      </c>
      <c r="G282" s="319"/>
    </row>
    <row r="283" spans="1:7" s="166" customFormat="1" ht="27.6" customHeight="1">
      <c r="A283" s="318" t="s">
        <v>1527</v>
      </c>
      <c r="B283" s="319" t="s">
        <v>2539</v>
      </c>
      <c r="C283" s="319" t="s">
        <v>2540</v>
      </c>
      <c r="D283" s="319" t="s">
        <v>2541</v>
      </c>
      <c r="E283" s="324">
        <v>43876</v>
      </c>
      <c r="F283" s="321">
        <v>1</v>
      </c>
      <c r="G283" s="319"/>
    </row>
    <row r="284" spans="1:7" s="166" customFormat="1" ht="27.6" customHeight="1">
      <c r="A284" s="318" t="s">
        <v>1528</v>
      </c>
      <c r="B284" s="319" t="s">
        <v>2542</v>
      </c>
      <c r="C284" s="319" t="s">
        <v>1529</v>
      </c>
      <c r="D284" s="319" t="s">
        <v>2543</v>
      </c>
      <c r="E284" s="324">
        <v>43865</v>
      </c>
      <c r="F284" s="321">
        <v>1</v>
      </c>
      <c r="G284" s="319"/>
    </row>
    <row r="285" spans="1:7" s="166" customFormat="1" ht="27.6" customHeight="1">
      <c r="A285" s="318" t="s">
        <v>1530</v>
      </c>
      <c r="B285" s="319" t="s">
        <v>1188</v>
      </c>
      <c r="C285" s="319" t="s">
        <v>2544</v>
      </c>
      <c r="D285" s="319" t="s">
        <v>2545</v>
      </c>
      <c r="E285" s="324">
        <v>43862</v>
      </c>
      <c r="F285" s="321">
        <v>1</v>
      </c>
      <c r="G285" s="319"/>
    </row>
    <row r="286" spans="1:7" s="166" customFormat="1" ht="27.6" customHeight="1">
      <c r="A286" s="318" t="s">
        <v>1531</v>
      </c>
      <c r="B286" s="319" t="s">
        <v>2546</v>
      </c>
      <c r="C286" s="319" t="s">
        <v>2547</v>
      </c>
      <c r="D286" s="319" t="s">
        <v>2548</v>
      </c>
      <c r="E286" s="324">
        <v>43880</v>
      </c>
      <c r="F286" s="321">
        <v>1</v>
      </c>
      <c r="G286" s="319"/>
    </row>
    <row r="287" spans="1:7" s="166" customFormat="1" ht="27.6" customHeight="1">
      <c r="A287" s="318" t="s">
        <v>1532</v>
      </c>
      <c r="B287" s="319" t="s">
        <v>2549</v>
      </c>
      <c r="C287" s="319" t="s">
        <v>2550</v>
      </c>
      <c r="D287" s="319" t="s">
        <v>2551</v>
      </c>
      <c r="E287" s="324">
        <v>43868</v>
      </c>
      <c r="F287" s="321">
        <v>1</v>
      </c>
      <c r="G287" s="319"/>
    </row>
    <row r="288" spans="1:7" s="166" customFormat="1" ht="27.6" customHeight="1">
      <c r="A288" s="318" t="s">
        <v>1533</v>
      </c>
      <c r="B288" s="319" t="s">
        <v>2487</v>
      </c>
      <c r="C288" s="319" t="s">
        <v>2552</v>
      </c>
      <c r="D288" s="319" t="s">
        <v>2553</v>
      </c>
      <c r="E288" s="324">
        <v>43870</v>
      </c>
      <c r="F288" s="321">
        <v>1</v>
      </c>
      <c r="G288" s="319"/>
    </row>
    <row r="289" spans="1:7" s="166" customFormat="1" ht="27.6" customHeight="1">
      <c r="A289" s="318" t="s">
        <v>1534</v>
      </c>
      <c r="B289" s="319" t="s">
        <v>2123</v>
      </c>
      <c r="C289" s="319" t="s">
        <v>2554</v>
      </c>
      <c r="D289" s="319" t="s">
        <v>2555</v>
      </c>
      <c r="E289" s="324">
        <v>43876</v>
      </c>
      <c r="F289" s="321">
        <v>2</v>
      </c>
      <c r="G289" s="319"/>
    </row>
    <row r="290" spans="1:7" s="166" customFormat="1" ht="27.6" customHeight="1">
      <c r="A290" s="318" t="s">
        <v>1535</v>
      </c>
      <c r="B290" s="319" t="s">
        <v>2556</v>
      </c>
      <c r="C290" s="319" t="s">
        <v>2557</v>
      </c>
      <c r="D290" s="319" t="s">
        <v>2558</v>
      </c>
      <c r="E290" s="324">
        <v>43874</v>
      </c>
      <c r="F290" s="321">
        <v>1</v>
      </c>
      <c r="G290" s="319"/>
    </row>
    <row r="291" spans="1:7" s="166" customFormat="1" ht="27.6" customHeight="1">
      <c r="A291" s="318" t="s">
        <v>1536</v>
      </c>
      <c r="B291" s="319" t="s">
        <v>1187</v>
      </c>
      <c r="C291" s="319" t="s">
        <v>2559</v>
      </c>
      <c r="D291" s="319" t="s">
        <v>2560</v>
      </c>
      <c r="E291" s="324">
        <v>43883</v>
      </c>
      <c r="F291" s="321">
        <v>2</v>
      </c>
      <c r="G291" s="319"/>
    </row>
    <row r="292" spans="1:7" s="166" customFormat="1" ht="27.6" customHeight="1">
      <c r="A292" s="318" t="s">
        <v>1537</v>
      </c>
      <c r="B292" s="319" t="s">
        <v>2143</v>
      </c>
      <c r="C292" s="319" t="s">
        <v>2561</v>
      </c>
      <c r="D292" s="319" t="s">
        <v>2562</v>
      </c>
      <c r="E292" s="324">
        <v>43875</v>
      </c>
      <c r="F292" s="321">
        <v>1</v>
      </c>
      <c r="G292" s="319"/>
    </row>
    <row r="293" spans="1:7" s="166" customFormat="1" ht="27.6" customHeight="1">
      <c r="A293" s="318" t="s">
        <v>1538</v>
      </c>
      <c r="B293" s="319" t="s">
        <v>1192</v>
      </c>
      <c r="C293" s="319" t="s">
        <v>2563</v>
      </c>
      <c r="D293" s="319" t="s">
        <v>2126</v>
      </c>
      <c r="E293" s="324">
        <v>43883</v>
      </c>
      <c r="F293" s="321">
        <v>2</v>
      </c>
      <c r="G293" s="319"/>
    </row>
    <row r="294" spans="1:7" s="166" customFormat="1" ht="27.6" customHeight="1">
      <c r="A294" s="318" t="s">
        <v>1539</v>
      </c>
      <c r="B294" s="319" t="s">
        <v>1183</v>
      </c>
      <c r="C294" s="319" t="s">
        <v>2564</v>
      </c>
      <c r="D294" s="319" t="s">
        <v>2565</v>
      </c>
      <c r="E294" s="324">
        <v>43879</v>
      </c>
      <c r="F294" s="321">
        <v>1</v>
      </c>
      <c r="G294" s="319"/>
    </row>
    <row r="295" spans="1:7" s="166" customFormat="1" ht="27.6" customHeight="1">
      <c r="A295" s="318" t="s">
        <v>1540</v>
      </c>
      <c r="B295" s="319" t="s">
        <v>1183</v>
      </c>
      <c r="C295" s="319" t="s">
        <v>2566</v>
      </c>
      <c r="D295" s="319" t="s">
        <v>2567</v>
      </c>
      <c r="E295" s="324">
        <v>43881</v>
      </c>
      <c r="F295" s="321">
        <v>1</v>
      </c>
      <c r="G295" s="319"/>
    </row>
    <row r="296" spans="1:7" s="166" customFormat="1" ht="27.6" customHeight="1">
      <c r="A296" s="318" t="s">
        <v>1541</v>
      </c>
      <c r="B296" s="319" t="s">
        <v>2568</v>
      </c>
      <c r="C296" s="319" t="s">
        <v>1542</v>
      </c>
      <c r="D296" s="319" t="s">
        <v>2569</v>
      </c>
      <c r="E296" s="324">
        <v>43909</v>
      </c>
      <c r="F296" s="321">
        <v>1</v>
      </c>
      <c r="G296" s="319"/>
    </row>
    <row r="297" spans="1:7" s="166" customFormat="1" ht="27.6" customHeight="1">
      <c r="A297" s="318" t="s">
        <v>1543</v>
      </c>
      <c r="B297" s="319" t="s">
        <v>2424</v>
      </c>
      <c r="C297" s="319" t="s">
        <v>2570</v>
      </c>
      <c r="D297" s="319" t="s">
        <v>2571</v>
      </c>
      <c r="E297" s="324">
        <v>43906</v>
      </c>
      <c r="F297" s="321">
        <v>1</v>
      </c>
      <c r="G297" s="319"/>
    </row>
    <row r="298" spans="1:7" s="166" customFormat="1" ht="27.6" customHeight="1">
      <c r="A298" s="318" t="s">
        <v>1544</v>
      </c>
      <c r="B298" s="319" t="s">
        <v>2572</v>
      </c>
      <c r="C298" s="319" t="s">
        <v>2573</v>
      </c>
      <c r="D298" s="319" t="s">
        <v>2574</v>
      </c>
      <c r="E298" s="324">
        <v>43888</v>
      </c>
      <c r="F298" s="321">
        <v>1</v>
      </c>
      <c r="G298" s="319"/>
    </row>
    <row r="299" spans="1:7" s="166" customFormat="1" ht="27.6" customHeight="1">
      <c r="A299" s="318" t="s">
        <v>1545</v>
      </c>
      <c r="B299" s="319" t="s">
        <v>1546</v>
      </c>
      <c r="C299" s="319" t="s">
        <v>2274</v>
      </c>
      <c r="D299" s="319" t="s">
        <v>2486</v>
      </c>
      <c r="E299" s="324">
        <v>43893</v>
      </c>
      <c r="F299" s="321">
        <v>1</v>
      </c>
      <c r="G299" s="319"/>
    </row>
    <row r="300" spans="1:7" s="166" customFormat="1" ht="27.6" customHeight="1">
      <c r="A300" s="318" t="s">
        <v>1547</v>
      </c>
      <c r="B300" s="319" t="s">
        <v>2147</v>
      </c>
      <c r="C300" s="319" t="s">
        <v>2575</v>
      </c>
      <c r="D300" s="319" t="s">
        <v>2576</v>
      </c>
      <c r="E300" s="324">
        <v>43903</v>
      </c>
      <c r="F300" s="321">
        <v>1</v>
      </c>
      <c r="G300" s="319"/>
    </row>
    <row r="301" spans="1:7" s="166" customFormat="1" ht="27.6" customHeight="1">
      <c r="A301" s="318" t="s">
        <v>1548</v>
      </c>
      <c r="B301" s="319" t="s">
        <v>1183</v>
      </c>
      <c r="C301" s="319" t="s">
        <v>2577</v>
      </c>
      <c r="D301" s="319" t="s">
        <v>2124</v>
      </c>
      <c r="E301" s="324">
        <v>43907</v>
      </c>
      <c r="F301" s="321">
        <v>1</v>
      </c>
      <c r="G301" s="319"/>
    </row>
    <row r="302" spans="1:7" s="166" customFormat="1" ht="27.6" customHeight="1">
      <c r="A302" s="318" t="s">
        <v>1549</v>
      </c>
      <c r="B302" s="319" t="s">
        <v>1550</v>
      </c>
      <c r="C302" s="319" t="s">
        <v>1551</v>
      </c>
      <c r="D302" s="319" t="s">
        <v>2578</v>
      </c>
      <c r="E302" s="323">
        <v>43982</v>
      </c>
      <c r="F302" s="321">
        <v>1</v>
      </c>
      <c r="G302" s="319"/>
    </row>
    <row r="303" spans="1:7" s="166" customFormat="1" ht="27.6" customHeight="1">
      <c r="A303" s="318" t="s">
        <v>1552</v>
      </c>
      <c r="B303" s="319" t="s">
        <v>2383</v>
      </c>
      <c r="C303" s="319" t="s">
        <v>2579</v>
      </c>
      <c r="D303" s="319" t="s">
        <v>2142</v>
      </c>
      <c r="E303" s="323">
        <v>44108</v>
      </c>
      <c r="F303" s="321">
        <v>3</v>
      </c>
      <c r="G303" s="319"/>
    </row>
    <row r="304" spans="1:7" s="166" customFormat="1" ht="27.6" customHeight="1">
      <c r="A304" s="318" t="s">
        <v>1553</v>
      </c>
      <c r="B304" s="319" t="s">
        <v>1180</v>
      </c>
      <c r="C304" s="319" t="s">
        <v>2580</v>
      </c>
      <c r="D304" s="319" t="s">
        <v>2581</v>
      </c>
      <c r="E304" s="323">
        <v>44051</v>
      </c>
      <c r="F304" s="321">
        <v>1</v>
      </c>
      <c r="G304" s="319"/>
    </row>
    <row r="305" spans="1:7" s="166" customFormat="1" ht="27.6" customHeight="1">
      <c r="A305" s="318" t="s">
        <v>1554</v>
      </c>
      <c r="B305" s="319" t="s">
        <v>2134</v>
      </c>
      <c r="C305" s="319" t="s">
        <v>1555</v>
      </c>
      <c r="D305" s="319" t="s">
        <v>2582</v>
      </c>
      <c r="E305" s="323">
        <v>44077</v>
      </c>
      <c r="F305" s="321">
        <v>1</v>
      </c>
      <c r="G305" s="319"/>
    </row>
    <row r="306" spans="1:7" s="166" customFormat="1" ht="27.6" customHeight="1">
      <c r="A306" s="318" t="s">
        <v>1556</v>
      </c>
      <c r="B306" s="319" t="s">
        <v>2583</v>
      </c>
      <c r="C306" s="319" t="s">
        <v>2584</v>
      </c>
      <c r="D306" s="319" t="s">
        <v>2585</v>
      </c>
      <c r="E306" s="323">
        <v>44084</v>
      </c>
      <c r="F306" s="321">
        <v>1</v>
      </c>
      <c r="G306" s="319"/>
    </row>
    <row r="307" spans="1:7" s="166" customFormat="1" ht="27.6" customHeight="1">
      <c r="A307" s="318" t="s">
        <v>1557</v>
      </c>
      <c r="B307" s="319" t="s">
        <v>1182</v>
      </c>
      <c r="C307" s="319" t="s">
        <v>1182</v>
      </c>
      <c r="D307" s="319" t="s">
        <v>2586</v>
      </c>
      <c r="E307" s="323">
        <v>44071</v>
      </c>
      <c r="F307" s="321">
        <v>1</v>
      </c>
      <c r="G307" s="319"/>
    </row>
    <row r="308" spans="1:7" s="166" customFormat="1" ht="27.6" customHeight="1">
      <c r="A308" s="318" t="s">
        <v>1558</v>
      </c>
      <c r="B308" s="319" t="s">
        <v>2491</v>
      </c>
      <c r="C308" s="319" t="s">
        <v>2587</v>
      </c>
      <c r="D308" s="319" t="s">
        <v>2588</v>
      </c>
      <c r="E308" s="323">
        <v>44085</v>
      </c>
      <c r="F308" s="321">
        <v>1</v>
      </c>
      <c r="G308" s="319"/>
    </row>
    <row r="309" spans="1:7" s="166" customFormat="1" ht="27.6" customHeight="1">
      <c r="A309" s="318" t="s">
        <v>1559</v>
      </c>
      <c r="B309" s="319" t="s">
        <v>2491</v>
      </c>
      <c r="C309" s="319" t="s">
        <v>2589</v>
      </c>
      <c r="D309" s="319" t="s">
        <v>1560</v>
      </c>
      <c r="E309" s="323">
        <v>44092</v>
      </c>
      <c r="F309" s="321">
        <v>1</v>
      </c>
      <c r="G309" s="319"/>
    </row>
    <row r="310" spans="1:7" s="166" customFormat="1" ht="27.6" customHeight="1">
      <c r="A310" s="318" t="s">
        <v>1561</v>
      </c>
      <c r="B310" s="319" t="s">
        <v>2491</v>
      </c>
      <c r="C310" s="319" t="s">
        <v>2590</v>
      </c>
      <c r="D310" s="319" t="s">
        <v>1560</v>
      </c>
      <c r="E310" s="323">
        <v>44099</v>
      </c>
      <c r="F310" s="321">
        <v>1</v>
      </c>
      <c r="G310" s="319"/>
    </row>
    <row r="311" spans="1:7" s="166" customFormat="1" ht="27.6" customHeight="1">
      <c r="A311" s="318" t="s">
        <v>1562</v>
      </c>
      <c r="B311" s="319" t="s">
        <v>2491</v>
      </c>
      <c r="C311" s="319" t="s">
        <v>2591</v>
      </c>
      <c r="D311" s="319" t="s">
        <v>1560</v>
      </c>
      <c r="E311" s="323">
        <v>44106</v>
      </c>
      <c r="F311" s="321">
        <v>1</v>
      </c>
      <c r="G311" s="319"/>
    </row>
    <row r="312" spans="1:7" s="166" customFormat="1" ht="27.6" customHeight="1">
      <c r="A312" s="318" t="s">
        <v>1563</v>
      </c>
      <c r="B312" s="319" t="s">
        <v>2491</v>
      </c>
      <c r="C312" s="319" t="s">
        <v>2592</v>
      </c>
      <c r="D312" s="319" t="s">
        <v>1560</v>
      </c>
      <c r="E312" s="323">
        <v>44113</v>
      </c>
      <c r="F312" s="321">
        <v>1</v>
      </c>
      <c r="G312" s="319"/>
    </row>
    <row r="313" spans="1:7" s="166" customFormat="1" ht="27.6" customHeight="1">
      <c r="A313" s="318" t="s">
        <v>1564</v>
      </c>
      <c r="B313" s="319" t="s">
        <v>2491</v>
      </c>
      <c r="C313" s="319" t="s">
        <v>2593</v>
      </c>
      <c r="D313" s="319" t="s">
        <v>1560</v>
      </c>
      <c r="E313" s="323">
        <v>44120</v>
      </c>
      <c r="F313" s="321">
        <v>1</v>
      </c>
      <c r="G313" s="319"/>
    </row>
    <row r="314" spans="1:7" s="166" customFormat="1" ht="27.6" customHeight="1">
      <c r="A314" s="318" t="s">
        <v>1565</v>
      </c>
      <c r="B314" s="319" t="s">
        <v>2491</v>
      </c>
      <c r="C314" s="319" t="s">
        <v>2594</v>
      </c>
      <c r="D314" s="319" t="s">
        <v>1560</v>
      </c>
      <c r="E314" s="323">
        <v>44127</v>
      </c>
      <c r="F314" s="321">
        <v>1</v>
      </c>
      <c r="G314" s="319"/>
    </row>
    <row r="315" spans="1:7" s="166" customFormat="1" ht="27.6" customHeight="1">
      <c r="A315" s="318" t="s">
        <v>1566</v>
      </c>
      <c r="B315" s="319" t="s">
        <v>2491</v>
      </c>
      <c r="C315" s="319" t="s">
        <v>2595</v>
      </c>
      <c r="D315" s="319" t="s">
        <v>1560</v>
      </c>
      <c r="E315" s="323">
        <v>44134</v>
      </c>
      <c r="F315" s="321">
        <v>1</v>
      </c>
      <c r="G315" s="319"/>
    </row>
    <row r="316" spans="1:7" s="166" customFormat="1" ht="27.6" customHeight="1">
      <c r="A316" s="318" t="s">
        <v>1567</v>
      </c>
      <c r="B316" s="319" t="s">
        <v>2491</v>
      </c>
      <c r="C316" s="319" t="s">
        <v>2596</v>
      </c>
      <c r="D316" s="319" t="s">
        <v>1560</v>
      </c>
      <c r="E316" s="323">
        <v>44141</v>
      </c>
      <c r="F316" s="321">
        <v>1</v>
      </c>
      <c r="G316" s="319"/>
    </row>
    <row r="317" spans="1:7" s="166" customFormat="1" ht="27.6" customHeight="1">
      <c r="A317" s="318" t="s">
        <v>1568</v>
      </c>
      <c r="B317" s="319" t="s">
        <v>2491</v>
      </c>
      <c r="C317" s="319" t="s">
        <v>2597</v>
      </c>
      <c r="D317" s="319" t="s">
        <v>1560</v>
      </c>
      <c r="E317" s="323">
        <v>44148</v>
      </c>
      <c r="F317" s="321">
        <v>1</v>
      </c>
      <c r="G317" s="319"/>
    </row>
    <row r="318" spans="1:7" s="166" customFormat="1" ht="27.6" customHeight="1">
      <c r="A318" s="318" t="s">
        <v>1569</v>
      </c>
      <c r="B318" s="319" t="s">
        <v>2146</v>
      </c>
      <c r="C318" s="319" t="s">
        <v>2598</v>
      </c>
      <c r="D318" s="319" t="s">
        <v>2338</v>
      </c>
      <c r="E318" s="324">
        <v>44098</v>
      </c>
      <c r="F318" s="321">
        <v>1</v>
      </c>
      <c r="G318" s="319"/>
    </row>
    <row r="319" spans="1:7" s="166" customFormat="1" ht="27.6" customHeight="1">
      <c r="A319" s="318" t="s">
        <v>1570</v>
      </c>
      <c r="B319" s="319" t="s">
        <v>1571</v>
      </c>
      <c r="C319" s="319" t="s">
        <v>2599</v>
      </c>
      <c r="D319" s="319" t="s">
        <v>2600</v>
      </c>
      <c r="E319" s="324">
        <v>44092</v>
      </c>
      <c r="F319" s="321">
        <v>1</v>
      </c>
      <c r="G319" s="319"/>
    </row>
    <row r="320" spans="1:7" s="166" customFormat="1" ht="27.6" customHeight="1">
      <c r="A320" s="318" t="s">
        <v>1572</v>
      </c>
      <c r="B320" s="319" t="s">
        <v>2339</v>
      </c>
      <c r="C320" s="319" t="s">
        <v>1573</v>
      </c>
      <c r="D320" s="319" t="s">
        <v>2121</v>
      </c>
      <c r="E320" s="324">
        <v>44104</v>
      </c>
      <c r="F320" s="321">
        <v>1</v>
      </c>
      <c r="G320" s="319"/>
    </row>
    <row r="321" spans="1:9" s="166" customFormat="1" ht="27.6" customHeight="1">
      <c r="A321" s="318" t="s">
        <v>1574</v>
      </c>
      <c r="B321" s="319" t="s">
        <v>1575</v>
      </c>
      <c r="C321" s="319" t="s">
        <v>1576</v>
      </c>
      <c r="D321" s="319" t="s">
        <v>2601</v>
      </c>
      <c r="E321" s="324">
        <v>44115</v>
      </c>
      <c r="F321" s="321">
        <v>2</v>
      </c>
      <c r="G321" s="319"/>
    </row>
    <row r="322" spans="1:9" s="166" customFormat="1" ht="27.6" customHeight="1">
      <c r="A322" s="318" t="s">
        <v>1577</v>
      </c>
      <c r="B322" s="319" t="s">
        <v>2602</v>
      </c>
      <c r="C322" s="319" t="s">
        <v>2603</v>
      </c>
      <c r="D322" s="319" t="s">
        <v>2601</v>
      </c>
      <c r="E322" s="324">
        <v>44166</v>
      </c>
      <c r="F322" s="321">
        <v>1</v>
      </c>
      <c r="G322" s="319"/>
    </row>
    <row r="323" spans="1:9" s="166" customFormat="1" ht="27.6" customHeight="1">
      <c r="A323" s="318" t="s">
        <v>1578</v>
      </c>
      <c r="B323" s="319" t="s">
        <v>2207</v>
      </c>
      <c r="C323" s="319" t="s">
        <v>2604</v>
      </c>
      <c r="D323" s="319" t="s">
        <v>2605</v>
      </c>
      <c r="E323" s="324">
        <v>44114</v>
      </c>
      <c r="F323" s="321">
        <v>2</v>
      </c>
      <c r="G323" s="319"/>
    </row>
    <row r="324" spans="1:9" s="166" customFormat="1" ht="27.6" customHeight="1">
      <c r="A324" s="318" t="s">
        <v>1579</v>
      </c>
      <c r="B324" s="319" t="s">
        <v>1185</v>
      </c>
      <c r="C324" s="319" t="s">
        <v>2606</v>
      </c>
      <c r="D324" s="319" t="s">
        <v>2607</v>
      </c>
      <c r="E324" s="324">
        <v>44142</v>
      </c>
      <c r="F324" s="321">
        <v>1</v>
      </c>
      <c r="G324" s="319"/>
    </row>
    <row r="325" spans="1:9" s="166" customFormat="1" ht="27.6" customHeight="1">
      <c r="A325" s="318" t="s">
        <v>1580</v>
      </c>
      <c r="B325" s="319" t="s">
        <v>1185</v>
      </c>
      <c r="C325" s="319" t="s">
        <v>2608</v>
      </c>
      <c r="D325" s="319" t="s">
        <v>2609</v>
      </c>
      <c r="E325" s="324">
        <v>44156</v>
      </c>
      <c r="F325" s="321">
        <v>2</v>
      </c>
      <c r="G325" s="319"/>
    </row>
    <row r="326" spans="1:9" s="166" customFormat="1" ht="27.6" customHeight="1">
      <c r="A326" s="318" t="s">
        <v>1581</v>
      </c>
      <c r="B326" s="319" t="s">
        <v>1194</v>
      </c>
      <c r="C326" s="319" t="s">
        <v>1582</v>
      </c>
      <c r="D326" s="319" t="s">
        <v>1583</v>
      </c>
      <c r="E326" s="324">
        <v>44150</v>
      </c>
      <c r="F326" s="321">
        <v>1</v>
      </c>
      <c r="G326" s="319"/>
    </row>
    <row r="327" spans="1:9" s="166" customFormat="1" ht="27.6" customHeight="1">
      <c r="A327" s="318" t="s">
        <v>1584</v>
      </c>
      <c r="B327" s="319" t="s">
        <v>1585</v>
      </c>
      <c r="C327" s="319" t="s">
        <v>2610</v>
      </c>
      <c r="D327" s="319" t="s">
        <v>2611</v>
      </c>
      <c r="E327" s="323">
        <v>44123</v>
      </c>
      <c r="F327" s="321">
        <v>1</v>
      </c>
      <c r="G327" s="319"/>
    </row>
    <row r="328" spans="1:9" s="166" customFormat="1" ht="27.6" customHeight="1">
      <c r="A328" s="318" t="s">
        <v>1586</v>
      </c>
      <c r="B328" s="319" t="s">
        <v>1585</v>
      </c>
      <c r="C328" s="319" t="s">
        <v>2610</v>
      </c>
      <c r="D328" s="319" t="s">
        <v>2611</v>
      </c>
      <c r="E328" s="323">
        <v>44126</v>
      </c>
      <c r="F328" s="321">
        <v>1</v>
      </c>
      <c r="G328" s="319"/>
    </row>
    <row r="329" spans="1:9" s="166" customFormat="1" ht="27.6" customHeight="1">
      <c r="A329" s="318" t="s">
        <v>1587</v>
      </c>
      <c r="B329" s="319" t="s">
        <v>1585</v>
      </c>
      <c r="C329" s="319" t="s">
        <v>2612</v>
      </c>
      <c r="D329" s="319" t="s">
        <v>2611</v>
      </c>
      <c r="E329" s="323">
        <v>44151</v>
      </c>
      <c r="F329" s="321">
        <v>1</v>
      </c>
      <c r="G329" s="319"/>
    </row>
    <row r="330" spans="1:9" s="166" customFormat="1" ht="27.6" customHeight="1">
      <c r="A330" s="318" t="s">
        <v>1588</v>
      </c>
      <c r="B330" s="319" t="s">
        <v>1585</v>
      </c>
      <c r="C330" s="319" t="s">
        <v>2612</v>
      </c>
      <c r="D330" s="319" t="s">
        <v>2611</v>
      </c>
      <c r="E330" s="323">
        <v>44154</v>
      </c>
      <c r="F330" s="321">
        <v>1</v>
      </c>
      <c r="G330" s="319"/>
    </row>
    <row r="331" spans="1:9" s="166" customFormat="1" ht="27.6" customHeight="1">
      <c r="A331" s="318" t="s">
        <v>1589</v>
      </c>
      <c r="B331" s="319" t="s">
        <v>1550</v>
      </c>
      <c r="C331" s="319" t="s">
        <v>2613</v>
      </c>
      <c r="D331" s="319" t="s">
        <v>2614</v>
      </c>
      <c r="E331" s="323">
        <v>44150</v>
      </c>
      <c r="F331" s="321">
        <v>1</v>
      </c>
      <c r="G331" s="319"/>
    </row>
    <row r="332" spans="1:9" s="166" customFormat="1" ht="27.6" customHeight="1">
      <c r="A332" s="318" t="s">
        <v>1590</v>
      </c>
      <c r="B332" s="319" t="s">
        <v>1550</v>
      </c>
      <c r="C332" s="319" t="s">
        <v>2615</v>
      </c>
      <c r="D332" s="319" t="s">
        <v>2614</v>
      </c>
      <c r="E332" s="323">
        <v>44170</v>
      </c>
      <c r="F332" s="321">
        <v>1</v>
      </c>
      <c r="G332" s="319"/>
    </row>
    <row r="333" spans="1:9" s="166" customFormat="1" ht="27.6" customHeight="1">
      <c r="A333" s="318" t="s">
        <v>1591</v>
      </c>
      <c r="B333" s="319" t="s">
        <v>2616</v>
      </c>
      <c r="C333" s="319" t="s">
        <v>2617</v>
      </c>
      <c r="D333" s="319" t="s">
        <v>2533</v>
      </c>
      <c r="E333" s="323">
        <v>44151</v>
      </c>
      <c r="F333" s="321">
        <v>1</v>
      </c>
      <c r="G333" s="319"/>
    </row>
    <row r="334" spans="1:9" s="166" customFormat="1" ht="27.6" customHeight="1">
      <c r="A334" s="318" t="s">
        <v>2618</v>
      </c>
      <c r="B334" s="319" t="s">
        <v>1202</v>
      </c>
      <c r="C334" s="319" t="s">
        <v>2619</v>
      </c>
      <c r="D334" s="319" t="s">
        <v>2620</v>
      </c>
      <c r="E334" s="325" t="s">
        <v>2621</v>
      </c>
      <c r="F334" s="321">
        <v>6</v>
      </c>
      <c r="G334" s="332"/>
      <c r="H334" s="334"/>
      <c r="I334" s="334" t="s">
        <v>2622</v>
      </c>
    </row>
    <row r="335" spans="1:9" s="166" customFormat="1" ht="27.6" customHeight="1">
      <c r="A335" s="318" t="s">
        <v>1592</v>
      </c>
      <c r="B335" s="319" t="s">
        <v>2487</v>
      </c>
      <c r="C335" s="319" t="s">
        <v>1593</v>
      </c>
      <c r="D335" s="319" t="s">
        <v>2623</v>
      </c>
      <c r="E335" s="323">
        <v>44155</v>
      </c>
      <c r="F335" s="321">
        <v>1</v>
      </c>
      <c r="G335" s="319"/>
    </row>
    <row r="336" spans="1:9" s="166" customFormat="1" ht="27.6" customHeight="1">
      <c r="A336" s="318" t="s">
        <v>1594</v>
      </c>
      <c r="B336" s="319" t="s">
        <v>2624</v>
      </c>
      <c r="C336" s="319" t="s">
        <v>2625</v>
      </c>
      <c r="D336" s="319" t="s">
        <v>2626</v>
      </c>
      <c r="E336" s="323">
        <v>44147</v>
      </c>
      <c r="F336" s="321">
        <v>1</v>
      </c>
      <c r="G336" s="319"/>
    </row>
    <row r="337" spans="1:7" s="166" customFormat="1" ht="27.6" customHeight="1">
      <c r="A337" s="318" t="s">
        <v>1595</v>
      </c>
      <c r="B337" s="319" t="s">
        <v>2627</v>
      </c>
      <c r="C337" s="319" t="s">
        <v>2628</v>
      </c>
      <c r="D337" s="319" t="s">
        <v>2623</v>
      </c>
      <c r="E337" s="323">
        <v>44161</v>
      </c>
      <c r="F337" s="321">
        <v>1</v>
      </c>
      <c r="G337" s="319"/>
    </row>
    <row r="338" spans="1:7" s="166" customFormat="1" ht="27.6" customHeight="1">
      <c r="A338" s="318" t="s">
        <v>1596</v>
      </c>
      <c r="B338" s="319" t="s">
        <v>2629</v>
      </c>
      <c r="C338" s="319" t="s">
        <v>2630</v>
      </c>
      <c r="D338" s="319" t="s">
        <v>2631</v>
      </c>
      <c r="E338" s="324">
        <v>44176</v>
      </c>
      <c r="F338" s="321">
        <v>1</v>
      </c>
      <c r="G338" s="319"/>
    </row>
    <row r="339" spans="1:7" s="166" customFormat="1" ht="27.6" customHeight="1">
      <c r="A339" s="318" t="s">
        <v>1597</v>
      </c>
      <c r="B339" s="319" t="s">
        <v>2632</v>
      </c>
      <c r="C339" s="319" t="s">
        <v>2633</v>
      </c>
      <c r="D339" s="319" t="s">
        <v>2634</v>
      </c>
      <c r="E339" s="323">
        <v>44177</v>
      </c>
      <c r="F339" s="321">
        <v>2</v>
      </c>
      <c r="G339" s="319"/>
    </row>
    <row r="340" spans="1:7" s="166" customFormat="1" ht="27.6" customHeight="1">
      <c r="A340" s="318" t="s">
        <v>1598</v>
      </c>
      <c r="B340" s="319" t="s">
        <v>1599</v>
      </c>
      <c r="C340" s="319" t="s">
        <v>2635</v>
      </c>
      <c r="D340" s="319" t="s">
        <v>2316</v>
      </c>
      <c r="E340" s="323">
        <v>44174</v>
      </c>
      <c r="F340" s="321">
        <v>1</v>
      </c>
      <c r="G340" s="319"/>
    </row>
    <row r="341" spans="1:7" s="166" customFormat="1" ht="27.6" customHeight="1">
      <c r="A341" s="318" t="s">
        <v>1600</v>
      </c>
      <c r="B341" s="319" t="s">
        <v>2636</v>
      </c>
      <c r="C341" s="319" t="s">
        <v>2637</v>
      </c>
      <c r="D341" s="319" t="s">
        <v>2638</v>
      </c>
      <c r="E341" s="323">
        <v>44187</v>
      </c>
      <c r="F341" s="321">
        <v>1</v>
      </c>
      <c r="G341" s="319"/>
    </row>
    <row r="342" spans="1:7" s="166" customFormat="1" ht="27.6" customHeight="1">
      <c r="A342" s="318" t="s">
        <v>1601</v>
      </c>
      <c r="B342" s="319" t="s">
        <v>2639</v>
      </c>
      <c r="C342" s="319" t="s">
        <v>2598</v>
      </c>
      <c r="D342" s="319" t="s">
        <v>2640</v>
      </c>
      <c r="E342" s="324">
        <v>44217</v>
      </c>
      <c r="F342" s="321">
        <v>1</v>
      </c>
      <c r="G342" s="319"/>
    </row>
    <row r="343" spans="1:7" s="166" customFormat="1" ht="27.6" customHeight="1">
      <c r="A343" s="318" t="s">
        <v>1602</v>
      </c>
      <c r="B343" s="319" t="s">
        <v>2136</v>
      </c>
      <c r="C343" s="319" t="s">
        <v>2641</v>
      </c>
      <c r="D343" s="319" t="s">
        <v>2634</v>
      </c>
      <c r="E343" s="324">
        <v>44243</v>
      </c>
      <c r="F343" s="321">
        <v>1</v>
      </c>
      <c r="G343" s="319"/>
    </row>
    <row r="344" spans="1:7" s="166" customFormat="1" ht="27.6" customHeight="1">
      <c r="A344" s="318" t="s">
        <v>1603</v>
      </c>
      <c r="B344" s="319" t="s">
        <v>2136</v>
      </c>
      <c r="C344" s="319" t="s">
        <v>2642</v>
      </c>
      <c r="D344" s="319" t="s">
        <v>2634</v>
      </c>
      <c r="E344" s="324">
        <v>44216</v>
      </c>
      <c r="F344" s="321">
        <v>1</v>
      </c>
      <c r="G344" s="319"/>
    </row>
    <row r="345" spans="1:7" s="166" customFormat="1" ht="27.6" customHeight="1">
      <c r="A345" s="318" t="s">
        <v>1604</v>
      </c>
      <c r="B345" s="319" t="s">
        <v>2643</v>
      </c>
      <c r="C345" s="319" t="s">
        <v>1605</v>
      </c>
      <c r="D345" s="319" t="s">
        <v>2623</v>
      </c>
      <c r="E345" s="323">
        <v>44232</v>
      </c>
      <c r="F345" s="321">
        <v>1</v>
      </c>
      <c r="G345" s="319"/>
    </row>
    <row r="346" spans="1:7" s="166" customFormat="1" ht="27.6" customHeight="1">
      <c r="A346" s="318" t="s">
        <v>1606</v>
      </c>
      <c r="B346" s="319" t="s">
        <v>1607</v>
      </c>
      <c r="C346" s="319" t="s">
        <v>1608</v>
      </c>
      <c r="D346" s="319" t="s">
        <v>2644</v>
      </c>
      <c r="E346" s="326" t="s">
        <v>2645</v>
      </c>
      <c r="F346" s="321">
        <v>1</v>
      </c>
      <c r="G346" s="319"/>
    </row>
    <row r="347" spans="1:7" s="166" customFormat="1" ht="27.6" customHeight="1">
      <c r="A347" s="318" t="s">
        <v>1609</v>
      </c>
      <c r="B347" s="319" t="s">
        <v>2491</v>
      </c>
      <c r="C347" s="319" t="s">
        <v>2646</v>
      </c>
      <c r="D347" s="319" t="s">
        <v>2647</v>
      </c>
      <c r="E347" s="323">
        <v>44239</v>
      </c>
      <c r="F347" s="321">
        <v>1</v>
      </c>
      <c r="G347" s="319"/>
    </row>
    <row r="348" spans="1:7" s="166" customFormat="1" ht="27.6" customHeight="1">
      <c r="A348" s="318" t="s">
        <v>1610</v>
      </c>
      <c r="B348" s="319" t="s">
        <v>2491</v>
      </c>
      <c r="C348" s="319" t="s">
        <v>1611</v>
      </c>
      <c r="D348" s="319" t="s">
        <v>2647</v>
      </c>
      <c r="E348" s="323">
        <v>44246</v>
      </c>
      <c r="F348" s="321">
        <v>1</v>
      </c>
      <c r="G348" s="319"/>
    </row>
    <row r="349" spans="1:7" s="166" customFormat="1" ht="27.6" customHeight="1">
      <c r="A349" s="318" t="s">
        <v>1612</v>
      </c>
      <c r="B349" s="319" t="s">
        <v>2491</v>
      </c>
      <c r="C349" s="319" t="s">
        <v>1613</v>
      </c>
      <c r="D349" s="319" t="s">
        <v>2647</v>
      </c>
      <c r="E349" s="323">
        <v>44256</v>
      </c>
      <c r="F349" s="321">
        <v>1</v>
      </c>
      <c r="G349" s="319"/>
    </row>
    <row r="350" spans="1:7" s="166" customFormat="1" ht="27.6" customHeight="1">
      <c r="A350" s="318" t="s">
        <v>1614</v>
      </c>
      <c r="B350" s="319" t="s">
        <v>2491</v>
      </c>
      <c r="C350" s="319" t="s">
        <v>1615</v>
      </c>
      <c r="D350" s="319" t="s">
        <v>2647</v>
      </c>
      <c r="E350" s="323">
        <v>44259</v>
      </c>
      <c r="F350" s="321">
        <v>1</v>
      </c>
      <c r="G350" s="319"/>
    </row>
    <row r="351" spans="1:7" s="166" customFormat="1" ht="27.6" customHeight="1">
      <c r="A351" s="318" t="s">
        <v>1616</v>
      </c>
      <c r="B351" s="319" t="s">
        <v>2491</v>
      </c>
      <c r="C351" s="319" t="s">
        <v>1617</v>
      </c>
      <c r="D351" s="319" t="s">
        <v>2647</v>
      </c>
      <c r="E351" s="323">
        <v>44267</v>
      </c>
      <c r="F351" s="321">
        <v>1</v>
      </c>
      <c r="G351" s="319"/>
    </row>
    <row r="352" spans="1:7" s="166" customFormat="1" ht="27.6" customHeight="1">
      <c r="A352" s="318" t="s">
        <v>1618</v>
      </c>
      <c r="B352" s="319" t="s">
        <v>2491</v>
      </c>
      <c r="C352" s="319" t="s">
        <v>1619</v>
      </c>
      <c r="D352" s="319" t="s">
        <v>2647</v>
      </c>
      <c r="E352" s="323">
        <v>44270</v>
      </c>
      <c r="F352" s="321">
        <v>1</v>
      </c>
      <c r="G352" s="319"/>
    </row>
    <row r="353" spans="1:7" s="166" customFormat="1" ht="27.6" customHeight="1">
      <c r="A353" s="318" t="s">
        <v>1620</v>
      </c>
      <c r="B353" s="319" t="s">
        <v>2491</v>
      </c>
      <c r="C353" s="319" t="s">
        <v>1621</v>
      </c>
      <c r="D353" s="319" t="s">
        <v>2647</v>
      </c>
      <c r="E353" s="323">
        <v>44274</v>
      </c>
      <c r="F353" s="321">
        <v>1</v>
      </c>
      <c r="G353" s="319"/>
    </row>
    <row r="354" spans="1:7" s="166" customFormat="1" ht="27.6" customHeight="1">
      <c r="A354" s="318" t="s">
        <v>1622</v>
      </c>
      <c r="B354" s="319" t="s">
        <v>2491</v>
      </c>
      <c r="C354" s="319" t="s">
        <v>1623</v>
      </c>
      <c r="D354" s="319" t="s">
        <v>2647</v>
      </c>
      <c r="E354" s="323">
        <v>44281</v>
      </c>
      <c r="F354" s="321">
        <v>1</v>
      </c>
      <c r="G354" s="319"/>
    </row>
    <row r="355" spans="1:7" s="166" customFormat="1" ht="27.6" customHeight="1">
      <c r="A355" s="318" t="s">
        <v>1624</v>
      </c>
      <c r="B355" s="319" t="s">
        <v>2491</v>
      </c>
      <c r="C355" s="319" t="s">
        <v>1625</v>
      </c>
      <c r="D355" s="319" t="s">
        <v>2647</v>
      </c>
      <c r="E355" s="323">
        <v>44285</v>
      </c>
      <c r="F355" s="321">
        <v>1</v>
      </c>
      <c r="G355" s="319"/>
    </row>
    <row r="356" spans="1:7" s="166" customFormat="1" ht="27.6" customHeight="1">
      <c r="A356" s="318" t="s">
        <v>1626</v>
      </c>
      <c r="B356" s="319" t="s">
        <v>2473</v>
      </c>
      <c r="C356" s="319" t="s">
        <v>2648</v>
      </c>
      <c r="D356" s="319" t="s">
        <v>2623</v>
      </c>
      <c r="E356" s="323">
        <v>44206</v>
      </c>
      <c r="F356" s="321">
        <v>3</v>
      </c>
      <c r="G356" s="319"/>
    </row>
    <row r="357" spans="1:7" s="166" customFormat="1" ht="27.6" customHeight="1">
      <c r="A357" s="318" t="s">
        <v>1627</v>
      </c>
      <c r="B357" s="319" t="s">
        <v>1585</v>
      </c>
      <c r="C357" s="319" t="s">
        <v>2649</v>
      </c>
      <c r="D357" s="319" t="s">
        <v>2611</v>
      </c>
      <c r="E357" s="323">
        <v>44217</v>
      </c>
      <c r="F357" s="321">
        <v>1</v>
      </c>
      <c r="G357" s="319"/>
    </row>
    <row r="358" spans="1:7" s="166" customFormat="1" ht="27.6" customHeight="1">
      <c r="A358" s="318" t="s">
        <v>1628</v>
      </c>
      <c r="B358" s="319" t="s">
        <v>1585</v>
      </c>
      <c r="C358" s="319" t="s">
        <v>2649</v>
      </c>
      <c r="D358" s="319" t="s">
        <v>2611</v>
      </c>
      <c r="E358" s="323">
        <v>44221</v>
      </c>
      <c r="F358" s="321">
        <v>1</v>
      </c>
      <c r="G358" s="319"/>
    </row>
    <row r="359" spans="1:7" s="166" customFormat="1" ht="27.6" customHeight="1">
      <c r="A359" s="318" t="s">
        <v>1629</v>
      </c>
      <c r="B359" s="319" t="s">
        <v>1585</v>
      </c>
      <c r="C359" s="319" t="s">
        <v>2650</v>
      </c>
      <c r="D359" s="319" t="s">
        <v>2611</v>
      </c>
      <c r="E359" s="323">
        <v>44242</v>
      </c>
      <c r="F359" s="321">
        <v>1</v>
      </c>
      <c r="G359" s="319"/>
    </row>
    <row r="360" spans="1:7" s="166" customFormat="1" ht="27.6" customHeight="1">
      <c r="A360" s="318" t="s">
        <v>1630</v>
      </c>
      <c r="B360" s="319" t="s">
        <v>1585</v>
      </c>
      <c r="C360" s="319" t="s">
        <v>2650</v>
      </c>
      <c r="D360" s="319" t="s">
        <v>2611</v>
      </c>
      <c r="E360" s="323">
        <v>44245</v>
      </c>
      <c r="F360" s="321">
        <v>1</v>
      </c>
      <c r="G360" s="319"/>
    </row>
    <row r="361" spans="1:7" s="166" customFormat="1" ht="27.6" customHeight="1">
      <c r="A361" s="318" t="s">
        <v>1631</v>
      </c>
      <c r="B361" s="319" t="s">
        <v>1632</v>
      </c>
      <c r="C361" s="319" t="s">
        <v>2651</v>
      </c>
      <c r="D361" s="319" t="s">
        <v>2406</v>
      </c>
      <c r="E361" s="323">
        <v>44215</v>
      </c>
      <c r="F361" s="321">
        <v>1</v>
      </c>
      <c r="G361" s="319"/>
    </row>
    <row r="362" spans="1:7" s="166" customFormat="1" ht="27.6" customHeight="1">
      <c r="A362" s="318" t="s">
        <v>1633</v>
      </c>
      <c r="B362" s="319" t="s">
        <v>1632</v>
      </c>
      <c r="C362" s="319" t="s">
        <v>2652</v>
      </c>
      <c r="D362" s="319" t="s">
        <v>2406</v>
      </c>
      <c r="E362" s="323">
        <v>44218</v>
      </c>
      <c r="F362" s="321">
        <v>1</v>
      </c>
      <c r="G362" s="319"/>
    </row>
    <row r="363" spans="1:7" s="166" customFormat="1" ht="27.6" customHeight="1">
      <c r="A363" s="318" t="s">
        <v>1634</v>
      </c>
      <c r="B363" s="319" t="s">
        <v>1632</v>
      </c>
      <c r="C363" s="319" t="s">
        <v>2653</v>
      </c>
      <c r="D363" s="319" t="s">
        <v>2406</v>
      </c>
      <c r="E363" s="323">
        <v>44237</v>
      </c>
      <c r="F363" s="321">
        <v>1</v>
      </c>
      <c r="G363" s="319"/>
    </row>
    <row r="364" spans="1:7" s="166" customFormat="1" ht="27.6" customHeight="1">
      <c r="A364" s="318" t="s">
        <v>1635</v>
      </c>
      <c r="B364" s="319" t="s">
        <v>1632</v>
      </c>
      <c r="C364" s="319" t="s">
        <v>2654</v>
      </c>
      <c r="D364" s="319" t="s">
        <v>2406</v>
      </c>
      <c r="E364" s="323">
        <v>44243</v>
      </c>
      <c r="F364" s="321">
        <v>1</v>
      </c>
      <c r="G364" s="319"/>
    </row>
    <row r="365" spans="1:7" s="166" customFormat="1" ht="27.6" customHeight="1">
      <c r="A365" s="318" t="s">
        <v>1636</v>
      </c>
      <c r="B365" s="319" t="s">
        <v>1632</v>
      </c>
      <c r="C365" s="319" t="s">
        <v>2655</v>
      </c>
      <c r="D365" s="319" t="s">
        <v>2406</v>
      </c>
      <c r="E365" s="323">
        <v>44246</v>
      </c>
      <c r="F365" s="321">
        <v>1</v>
      </c>
      <c r="G365" s="319"/>
    </row>
    <row r="366" spans="1:7" s="166" customFormat="1" ht="27.6" customHeight="1">
      <c r="A366" s="318" t="s">
        <v>1637</v>
      </c>
      <c r="B366" s="319" t="s">
        <v>1632</v>
      </c>
      <c r="C366" s="319" t="s">
        <v>2656</v>
      </c>
      <c r="D366" s="319" t="s">
        <v>2406</v>
      </c>
      <c r="E366" s="323">
        <v>44251</v>
      </c>
      <c r="F366" s="321">
        <v>1</v>
      </c>
      <c r="G366" s="319"/>
    </row>
    <row r="367" spans="1:7" s="166" customFormat="1" ht="27.6" customHeight="1">
      <c r="A367" s="318" t="s">
        <v>1638</v>
      </c>
      <c r="B367" s="319" t="s">
        <v>1632</v>
      </c>
      <c r="C367" s="319" t="s">
        <v>2657</v>
      </c>
      <c r="D367" s="319" t="s">
        <v>2406</v>
      </c>
      <c r="E367" s="323">
        <v>44257</v>
      </c>
      <c r="F367" s="321">
        <v>1</v>
      </c>
      <c r="G367" s="319"/>
    </row>
    <row r="368" spans="1:7" s="166" customFormat="1" ht="27.6" customHeight="1">
      <c r="A368" s="318" t="s">
        <v>1639</v>
      </c>
      <c r="B368" s="319" t="s">
        <v>2134</v>
      </c>
      <c r="C368" s="319" t="s">
        <v>1640</v>
      </c>
      <c r="D368" s="319" t="s">
        <v>2582</v>
      </c>
      <c r="E368" s="323">
        <v>44224</v>
      </c>
      <c r="F368" s="321">
        <v>1</v>
      </c>
      <c r="G368" s="319"/>
    </row>
    <row r="369" spans="1:7" s="166" customFormat="1" ht="27.6" customHeight="1">
      <c r="A369" s="318" t="s">
        <v>1641</v>
      </c>
      <c r="B369" s="319" t="s">
        <v>1550</v>
      </c>
      <c r="C369" s="319" t="s">
        <v>2658</v>
      </c>
      <c r="D369" s="319" t="s">
        <v>2659</v>
      </c>
      <c r="E369" s="323">
        <v>44219</v>
      </c>
      <c r="F369" s="321">
        <v>1</v>
      </c>
      <c r="G369" s="319"/>
    </row>
    <row r="370" spans="1:7" s="166" customFormat="1" ht="27.6" customHeight="1">
      <c r="A370" s="318" t="s">
        <v>1642</v>
      </c>
      <c r="B370" s="319" t="s">
        <v>2339</v>
      </c>
      <c r="C370" s="319" t="s">
        <v>1643</v>
      </c>
      <c r="D370" s="319" t="s">
        <v>2582</v>
      </c>
      <c r="E370" s="323">
        <v>44223</v>
      </c>
      <c r="F370" s="321">
        <v>1</v>
      </c>
      <c r="G370" s="319"/>
    </row>
    <row r="371" spans="1:7" s="166" customFormat="1" ht="27.6" customHeight="1">
      <c r="A371" s="318" t="s">
        <v>1644</v>
      </c>
      <c r="B371" s="319" t="s">
        <v>1645</v>
      </c>
      <c r="C371" s="319" t="s">
        <v>1646</v>
      </c>
      <c r="D371" s="319" t="s">
        <v>2582</v>
      </c>
      <c r="E371" s="323">
        <v>44222</v>
      </c>
      <c r="F371" s="321">
        <v>1</v>
      </c>
      <c r="G371" s="319"/>
    </row>
    <row r="372" spans="1:7" s="166" customFormat="1" ht="27.6" customHeight="1">
      <c r="A372" s="318" t="s">
        <v>1647</v>
      </c>
      <c r="B372" s="319" t="s">
        <v>1550</v>
      </c>
      <c r="C372" s="319" t="s">
        <v>2660</v>
      </c>
      <c r="D372" s="319" t="s">
        <v>2661</v>
      </c>
      <c r="E372" s="323">
        <v>44254</v>
      </c>
      <c r="F372" s="321">
        <v>2</v>
      </c>
      <c r="G372" s="319"/>
    </row>
    <row r="373" spans="1:7" s="166" customFormat="1" ht="27.6" customHeight="1">
      <c r="A373" s="318" t="s">
        <v>1648</v>
      </c>
      <c r="B373" s="319" t="s">
        <v>1286</v>
      </c>
      <c r="C373" s="319" t="s">
        <v>2662</v>
      </c>
      <c r="D373" s="319" t="s">
        <v>2663</v>
      </c>
      <c r="E373" s="324">
        <v>44230</v>
      </c>
      <c r="F373" s="321">
        <v>1</v>
      </c>
      <c r="G373" s="319"/>
    </row>
    <row r="374" spans="1:7" s="166" customFormat="1" ht="27.6" customHeight="1">
      <c r="A374" s="318" t="s">
        <v>1649</v>
      </c>
      <c r="B374" s="319" t="s">
        <v>2664</v>
      </c>
      <c r="C374" s="319" t="s">
        <v>2125</v>
      </c>
      <c r="D374" s="319" t="s">
        <v>2582</v>
      </c>
      <c r="E374" s="323">
        <v>44254</v>
      </c>
      <c r="F374" s="321">
        <v>1</v>
      </c>
      <c r="G374" s="319"/>
    </row>
    <row r="375" spans="1:7" s="166" customFormat="1" ht="27.6" customHeight="1">
      <c r="A375" s="318" t="s">
        <v>1650</v>
      </c>
      <c r="B375" s="319" t="s">
        <v>1575</v>
      </c>
      <c r="C375" s="319" t="s">
        <v>1651</v>
      </c>
      <c r="D375" s="319" t="s">
        <v>2582</v>
      </c>
      <c r="E375" s="323">
        <v>44255</v>
      </c>
      <c r="F375" s="321">
        <v>1</v>
      </c>
      <c r="G375" s="319"/>
    </row>
    <row r="376" spans="1:7" s="166" customFormat="1" ht="27.6" customHeight="1">
      <c r="A376" s="318" t="s">
        <v>1652</v>
      </c>
      <c r="B376" s="319" t="s">
        <v>2136</v>
      </c>
      <c r="C376" s="319" t="s">
        <v>2665</v>
      </c>
      <c r="D376" s="319" t="s">
        <v>2634</v>
      </c>
      <c r="E376" s="324">
        <v>44266</v>
      </c>
      <c r="F376" s="321">
        <v>1</v>
      </c>
      <c r="G376" s="319"/>
    </row>
    <row r="377" spans="1:7" s="166" customFormat="1" ht="27.6" customHeight="1">
      <c r="A377" s="318" t="s">
        <v>1653</v>
      </c>
      <c r="B377" s="319" t="s">
        <v>1654</v>
      </c>
      <c r="C377" s="319" t="s">
        <v>1655</v>
      </c>
      <c r="D377" s="319" t="s">
        <v>2666</v>
      </c>
      <c r="E377" s="323">
        <v>44275</v>
      </c>
      <c r="F377" s="321">
        <v>3</v>
      </c>
      <c r="G377" s="319"/>
    </row>
    <row r="378" spans="1:7" s="166" customFormat="1" ht="27.6" customHeight="1">
      <c r="A378" s="318" t="s">
        <v>1656</v>
      </c>
      <c r="B378" s="319" t="s">
        <v>2664</v>
      </c>
      <c r="C378" s="319" t="s">
        <v>2667</v>
      </c>
      <c r="D378" s="319" t="s">
        <v>2666</v>
      </c>
      <c r="E378" s="323">
        <v>44264</v>
      </c>
      <c r="F378" s="321">
        <v>1</v>
      </c>
      <c r="G378" s="319"/>
    </row>
    <row r="379" spans="1:7" s="166" customFormat="1" ht="27.6" customHeight="1">
      <c r="A379" s="318" t="s">
        <v>1657</v>
      </c>
      <c r="B379" s="319" t="s">
        <v>1658</v>
      </c>
      <c r="C379" s="319" t="s">
        <v>1659</v>
      </c>
      <c r="D379" s="319" t="s">
        <v>2634</v>
      </c>
      <c r="E379" s="323">
        <v>44279</v>
      </c>
      <c r="F379" s="321">
        <v>1</v>
      </c>
      <c r="G379" s="319"/>
    </row>
    <row r="380" spans="1:7" s="166" customFormat="1" ht="27.6" customHeight="1">
      <c r="A380" s="318" t="s">
        <v>1660</v>
      </c>
      <c r="B380" s="319" t="s">
        <v>1181</v>
      </c>
      <c r="C380" s="319" t="s">
        <v>1661</v>
      </c>
      <c r="D380" s="319" t="s">
        <v>2634</v>
      </c>
      <c r="E380" s="323">
        <v>44265</v>
      </c>
      <c r="F380" s="321">
        <v>1</v>
      </c>
      <c r="G380" s="319"/>
    </row>
    <row r="381" spans="1:7" s="166" customFormat="1" ht="27.6" customHeight="1">
      <c r="A381" s="318" t="s">
        <v>1662</v>
      </c>
      <c r="B381" s="319" t="s">
        <v>2636</v>
      </c>
      <c r="C381" s="319" t="s">
        <v>2668</v>
      </c>
      <c r="D381" s="319" t="s">
        <v>2638</v>
      </c>
      <c r="E381" s="323">
        <v>44274</v>
      </c>
      <c r="F381" s="321">
        <v>1</v>
      </c>
      <c r="G381" s="319"/>
    </row>
    <row r="382" spans="1:7" s="166" customFormat="1" ht="27.6" customHeight="1">
      <c r="A382" s="318" t="s">
        <v>1663</v>
      </c>
      <c r="B382" s="319" t="s">
        <v>1664</v>
      </c>
      <c r="C382" s="319" t="s">
        <v>2669</v>
      </c>
      <c r="D382" s="319" t="s">
        <v>2634</v>
      </c>
      <c r="E382" s="323">
        <v>44277</v>
      </c>
      <c r="F382" s="321">
        <v>1</v>
      </c>
      <c r="G382" s="319"/>
    </row>
    <row r="383" spans="1:7" s="166" customFormat="1" ht="27.6" customHeight="1">
      <c r="A383" s="318" t="s">
        <v>1665</v>
      </c>
      <c r="B383" s="319" t="s">
        <v>1664</v>
      </c>
      <c r="C383" s="319" t="s">
        <v>2670</v>
      </c>
      <c r="D383" s="319" t="s">
        <v>2634</v>
      </c>
      <c r="E383" s="323">
        <v>44280</v>
      </c>
      <c r="F383" s="321">
        <v>1</v>
      </c>
      <c r="G383" s="319"/>
    </row>
    <row r="384" spans="1:7" s="166" customFormat="1" ht="27.6" customHeight="1">
      <c r="A384" s="318" t="s">
        <v>1666</v>
      </c>
      <c r="B384" s="319" t="s">
        <v>2671</v>
      </c>
      <c r="C384" s="319" t="s">
        <v>1667</v>
      </c>
      <c r="D384" s="319" t="s">
        <v>2666</v>
      </c>
      <c r="E384" s="323">
        <v>44374</v>
      </c>
      <c r="F384" s="321">
        <v>2</v>
      </c>
      <c r="G384" s="319"/>
    </row>
    <row r="385" spans="1:7" s="166" customFormat="1" ht="27.6" customHeight="1">
      <c r="A385" s="318" t="s">
        <v>1668</v>
      </c>
      <c r="B385" s="319" t="s">
        <v>1179</v>
      </c>
      <c r="C385" s="319" t="s">
        <v>2672</v>
      </c>
      <c r="D385" s="319" t="s">
        <v>2666</v>
      </c>
      <c r="E385" s="323">
        <v>44372</v>
      </c>
      <c r="F385" s="321">
        <v>1</v>
      </c>
      <c r="G385" s="319"/>
    </row>
    <row r="386" spans="1:7" s="166" customFormat="1" ht="27.6" customHeight="1">
      <c r="A386" s="318" t="s">
        <v>1669</v>
      </c>
      <c r="B386" s="319" t="s">
        <v>1193</v>
      </c>
      <c r="C386" s="319" t="s">
        <v>2673</v>
      </c>
      <c r="D386" s="319" t="s">
        <v>2634</v>
      </c>
      <c r="E386" s="323">
        <v>44338</v>
      </c>
      <c r="F386" s="321">
        <v>1</v>
      </c>
      <c r="G386" s="319"/>
    </row>
    <row r="387" spans="1:7" s="166" customFormat="1" ht="27.6" customHeight="1">
      <c r="A387" s="318" t="s">
        <v>1670</v>
      </c>
      <c r="B387" s="319" t="s">
        <v>1193</v>
      </c>
      <c r="C387" s="319" t="s">
        <v>2674</v>
      </c>
      <c r="D387" s="319" t="s">
        <v>2634</v>
      </c>
      <c r="E387" s="323">
        <v>44360</v>
      </c>
      <c r="F387" s="321">
        <v>2</v>
      </c>
      <c r="G387" s="319"/>
    </row>
    <row r="388" spans="1:7" s="166" customFormat="1" ht="27.6" customHeight="1">
      <c r="A388" s="318" t="s">
        <v>1671</v>
      </c>
      <c r="B388" s="319" t="s">
        <v>1672</v>
      </c>
      <c r="C388" s="319" t="s">
        <v>1673</v>
      </c>
      <c r="D388" s="319" t="s">
        <v>2675</v>
      </c>
      <c r="E388" s="323">
        <v>44329</v>
      </c>
      <c r="F388" s="321">
        <v>1</v>
      </c>
      <c r="G388" s="319"/>
    </row>
    <row r="389" spans="1:7" s="166" customFormat="1" ht="27.6" customHeight="1">
      <c r="A389" s="318" t="s">
        <v>1674</v>
      </c>
      <c r="B389" s="319" t="s">
        <v>1675</v>
      </c>
      <c r="C389" s="319" t="s">
        <v>1676</v>
      </c>
      <c r="D389" s="319" t="s">
        <v>2634</v>
      </c>
      <c r="E389" s="323">
        <v>44340</v>
      </c>
      <c r="F389" s="321">
        <v>1</v>
      </c>
      <c r="G389" s="319"/>
    </row>
    <row r="390" spans="1:7" s="166" customFormat="1" ht="27.6" customHeight="1">
      <c r="A390" s="318" t="s">
        <v>1677</v>
      </c>
      <c r="B390" s="319" t="s">
        <v>1185</v>
      </c>
      <c r="C390" s="319" t="s">
        <v>1678</v>
      </c>
      <c r="D390" s="319" t="s">
        <v>2634</v>
      </c>
      <c r="E390" s="323">
        <v>44355</v>
      </c>
      <c r="F390" s="321">
        <v>1</v>
      </c>
      <c r="G390" s="319"/>
    </row>
    <row r="391" spans="1:7" s="166" customFormat="1" ht="27.6" customHeight="1">
      <c r="A391" s="318" t="s">
        <v>1679</v>
      </c>
      <c r="B391" s="319" t="s">
        <v>2378</v>
      </c>
      <c r="C391" s="319" t="s">
        <v>1680</v>
      </c>
      <c r="D391" s="319" t="s">
        <v>2634</v>
      </c>
      <c r="E391" s="324">
        <v>44351</v>
      </c>
      <c r="F391" s="321">
        <v>1</v>
      </c>
      <c r="G391" s="319"/>
    </row>
    <row r="392" spans="1:7" s="166" customFormat="1" ht="27.6" customHeight="1">
      <c r="A392" s="318" t="s">
        <v>1681</v>
      </c>
      <c r="B392" s="319" t="s">
        <v>1672</v>
      </c>
      <c r="C392" s="319" t="s">
        <v>1682</v>
      </c>
      <c r="D392" s="319" t="s">
        <v>2675</v>
      </c>
      <c r="E392" s="323">
        <v>44352</v>
      </c>
      <c r="F392" s="321">
        <v>2</v>
      </c>
      <c r="G392" s="319"/>
    </row>
    <row r="393" spans="1:7" s="166" customFormat="1" ht="27.6" customHeight="1">
      <c r="A393" s="318" t="s">
        <v>1683</v>
      </c>
      <c r="B393" s="319" t="s">
        <v>1672</v>
      </c>
      <c r="C393" s="319" t="s">
        <v>1684</v>
      </c>
      <c r="D393" s="319" t="s">
        <v>2675</v>
      </c>
      <c r="E393" s="323">
        <v>44448</v>
      </c>
      <c r="F393" s="321">
        <v>1</v>
      </c>
      <c r="G393" s="319"/>
    </row>
    <row r="394" spans="1:7" s="166" customFormat="1" ht="27.6" customHeight="1">
      <c r="A394" s="318" t="s">
        <v>1685</v>
      </c>
      <c r="B394" s="319" t="s">
        <v>1672</v>
      </c>
      <c r="C394" s="319" t="s">
        <v>1686</v>
      </c>
      <c r="D394" s="319" t="s">
        <v>2675</v>
      </c>
      <c r="E394" s="323">
        <v>44499</v>
      </c>
      <c r="F394" s="321">
        <v>2</v>
      </c>
      <c r="G394" s="319"/>
    </row>
    <row r="395" spans="1:7" s="166" customFormat="1" ht="27.6" customHeight="1">
      <c r="A395" s="318" t="s">
        <v>1689</v>
      </c>
      <c r="B395" s="319" t="s">
        <v>1185</v>
      </c>
      <c r="C395" s="319" t="s">
        <v>2676</v>
      </c>
      <c r="D395" s="319" t="s">
        <v>2666</v>
      </c>
      <c r="E395" s="323">
        <v>44388</v>
      </c>
      <c r="F395" s="321">
        <v>2</v>
      </c>
      <c r="G395" s="319"/>
    </row>
    <row r="396" spans="1:7" s="166" customFormat="1" ht="27.6" customHeight="1">
      <c r="A396" s="318" t="s">
        <v>1690</v>
      </c>
      <c r="B396" s="319" t="s">
        <v>1691</v>
      </c>
      <c r="C396" s="319" t="s">
        <v>2677</v>
      </c>
      <c r="D396" s="319" t="s">
        <v>2634</v>
      </c>
      <c r="E396" s="323">
        <v>44341</v>
      </c>
      <c r="F396" s="321">
        <v>1</v>
      </c>
      <c r="G396" s="319"/>
    </row>
    <row r="397" spans="1:7" s="166" customFormat="1" ht="27.6" customHeight="1">
      <c r="A397" s="318" t="s">
        <v>1692</v>
      </c>
      <c r="B397" s="319" t="s">
        <v>1693</v>
      </c>
      <c r="C397" s="319" t="s">
        <v>1694</v>
      </c>
      <c r="D397" s="319" t="s">
        <v>2666</v>
      </c>
      <c r="E397" s="323">
        <v>44360</v>
      </c>
      <c r="F397" s="321">
        <v>3</v>
      </c>
      <c r="G397" s="319"/>
    </row>
    <row r="398" spans="1:7" s="166" customFormat="1" ht="27.6" customHeight="1">
      <c r="A398" s="318" t="s">
        <v>1695</v>
      </c>
      <c r="B398" s="319" t="s">
        <v>1696</v>
      </c>
      <c r="C398" s="319" t="s">
        <v>1697</v>
      </c>
      <c r="D398" s="319" t="s">
        <v>2678</v>
      </c>
      <c r="E398" s="327" t="s">
        <v>2679</v>
      </c>
      <c r="F398" s="321">
        <v>1</v>
      </c>
      <c r="G398" s="319"/>
    </row>
    <row r="399" spans="1:7" s="166" customFormat="1" ht="27.6" customHeight="1">
      <c r="A399" s="318" t="s">
        <v>2680</v>
      </c>
      <c r="B399" s="319" t="s">
        <v>2136</v>
      </c>
      <c r="C399" s="319" t="s">
        <v>2681</v>
      </c>
      <c r="D399" s="319" t="s">
        <v>2634</v>
      </c>
      <c r="E399" s="323">
        <v>44376</v>
      </c>
      <c r="F399" s="321">
        <v>1</v>
      </c>
      <c r="G399" s="319"/>
    </row>
    <row r="400" spans="1:7" s="166" customFormat="1" ht="27.6" customHeight="1">
      <c r="A400" s="318" t="s">
        <v>2682</v>
      </c>
      <c r="B400" s="319" t="s">
        <v>2683</v>
      </c>
      <c r="C400" s="319" t="s">
        <v>2684</v>
      </c>
      <c r="D400" s="319" t="s">
        <v>2666</v>
      </c>
      <c r="E400" s="323">
        <v>44363</v>
      </c>
      <c r="F400" s="321">
        <v>1</v>
      </c>
      <c r="G400" s="319"/>
    </row>
    <row r="401" spans="1:7" s="166" customFormat="1" ht="27.6" customHeight="1">
      <c r="A401" s="318" t="s">
        <v>2685</v>
      </c>
      <c r="B401" s="319" t="s">
        <v>1550</v>
      </c>
      <c r="C401" s="319" t="s">
        <v>2686</v>
      </c>
      <c r="D401" s="319" t="s">
        <v>2666</v>
      </c>
      <c r="E401" s="323">
        <v>44366</v>
      </c>
      <c r="F401" s="321">
        <v>2</v>
      </c>
      <c r="G401" s="319"/>
    </row>
    <row r="402" spans="1:7" s="166" customFormat="1" ht="27.6" customHeight="1">
      <c r="A402" s="318" t="s">
        <v>2687</v>
      </c>
      <c r="B402" s="319" t="s">
        <v>2688</v>
      </c>
      <c r="C402" s="319" t="s">
        <v>2689</v>
      </c>
      <c r="D402" s="319" t="s">
        <v>2163</v>
      </c>
      <c r="E402" s="323" t="s">
        <v>2690</v>
      </c>
      <c r="F402" s="321">
        <v>1</v>
      </c>
      <c r="G402" s="319"/>
    </row>
    <row r="403" spans="1:7" s="166" customFormat="1" ht="27.6" customHeight="1">
      <c r="A403" s="318" t="s">
        <v>2691</v>
      </c>
      <c r="B403" s="319" t="s">
        <v>2632</v>
      </c>
      <c r="C403" s="319" t="s">
        <v>2692</v>
      </c>
      <c r="D403" s="319" t="s">
        <v>2693</v>
      </c>
      <c r="E403" s="323">
        <v>44387</v>
      </c>
      <c r="F403" s="321">
        <v>2</v>
      </c>
      <c r="G403" s="319"/>
    </row>
    <row r="404" spans="1:7" s="166" customFormat="1" ht="27.6" customHeight="1">
      <c r="A404" s="318" t="s">
        <v>2694</v>
      </c>
      <c r="B404" s="319" t="s">
        <v>1269</v>
      </c>
      <c r="C404" s="319" t="s">
        <v>2695</v>
      </c>
      <c r="D404" s="319" t="s">
        <v>2693</v>
      </c>
      <c r="E404" s="323">
        <v>44373</v>
      </c>
      <c r="F404" s="321">
        <v>1</v>
      </c>
      <c r="G404" s="319"/>
    </row>
    <row r="405" spans="1:7" s="166" customFormat="1" ht="27.6" customHeight="1">
      <c r="A405" s="318" t="s">
        <v>2696</v>
      </c>
      <c r="B405" s="319" t="s">
        <v>2697</v>
      </c>
      <c r="C405" s="319" t="s">
        <v>2698</v>
      </c>
      <c r="D405" s="319" t="s">
        <v>2666</v>
      </c>
      <c r="E405" s="323">
        <v>44383</v>
      </c>
      <c r="F405" s="321">
        <v>1</v>
      </c>
      <c r="G405" s="319"/>
    </row>
    <row r="406" spans="1:7" s="166" customFormat="1" ht="27.6" customHeight="1">
      <c r="A406" s="318" t="s">
        <v>2699</v>
      </c>
      <c r="B406" s="319" t="s">
        <v>2339</v>
      </c>
      <c r="C406" s="319" t="s">
        <v>2700</v>
      </c>
      <c r="D406" s="319" t="s">
        <v>2693</v>
      </c>
      <c r="E406" s="323">
        <v>44379</v>
      </c>
      <c r="F406" s="321">
        <v>1</v>
      </c>
      <c r="G406" s="319"/>
    </row>
    <row r="407" spans="1:7" s="166" customFormat="1" ht="27.6" customHeight="1">
      <c r="A407" s="318" t="s">
        <v>2701</v>
      </c>
      <c r="B407" s="319" t="s">
        <v>1645</v>
      </c>
      <c r="C407" s="319" t="s">
        <v>2702</v>
      </c>
      <c r="D407" s="319" t="s">
        <v>2693</v>
      </c>
      <c r="E407" s="323">
        <v>44398</v>
      </c>
      <c r="F407" s="321">
        <v>1</v>
      </c>
      <c r="G407" s="319"/>
    </row>
    <row r="408" spans="1:7" s="166" customFormat="1" ht="27.6" customHeight="1">
      <c r="A408" s="318" t="s">
        <v>2703</v>
      </c>
      <c r="B408" s="319" t="s">
        <v>2378</v>
      </c>
      <c r="C408" s="319" t="s">
        <v>2704</v>
      </c>
      <c r="D408" s="319" t="s">
        <v>2693</v>
      </c>
      <c r="E408" s="324">
        <v>44405</v>
      </c>
      <c r="F408" s="321">
        <v>1</v>
      </c>
      <c r="G408" s="319"/>
    </row>
    <row r="409" spans="1:7" s="166" customFormat="1" ht="27.6" customHeight="1">
      <c r="A409" s="318" t="s">
        <v>2705</v>
      </c>
      <c r="B409" s="319" t="s">
        <v>2706</v>
      </c>
      <c r="C409" s="319" t="s">
        <v>2677</v>
      </c>
      <c r="D409" s="319" t="s">
        <v>2693</v>
      </c>
      <c r="E409" s="323">
        <v>44404</v>
      </c>
      <c r="F409" s="321">
        <v>1</v>
      </c>
      <c r="G409" s="319"/>
    </row>
    <row r="410" spans="1:7" s="166" customFormat="1" ht="27.6" customHeight="1">
      <c r="A410" s="318" t="s">
        <v>2707</v>
      </c>
      <c r="B410" s="319" t="s">
        <v>2706</v>
      </c>
      <c r="C410" s="319" t="s">
        <v>2677</v>
      </c>
      <c r="D410" s="319" t="s">
        <v>2693</v>
      </c>
      <c r="E410" s="323">
        <v>44425</v>
      </c>
      <c r="F410" s="321">
        <v>1</v>
      </c>
      <c r="G410" s="319"/>
    </row>
    <row r="411" spans="1:7" s="166" customFormat="1" ht="27.6" customHeight="1">
      <c r="A411" s="318" t="s">
        <v>2708</v>
      </c>
      <c r="B411" s="319" t="s">
        <v>2706</v>
      </c>
      <c r="C411" s="319" t="s">
        <v>2677</v>
      </c>
      <c r="D411" s="319" t="s">
        <v>2693</v>
      </c>
      <c r="E411" s="323">
        <v>44453</v>
      </c>
      <c r="F411" s="321">
        <v>1</v>
      </c>
      <c r="G411" s="319"/>
    </row>
    <row r="412" spans="1:7" s="166" customFormat="1" ht="27.6" customHeight="1">
      <c r="A412" s="318" t="s">
        <v>2709</v>
      </c>
      <c r="B412" s="319" t="s">
        <v>2710</v>
      </c>
      <c r="C412" s="319" t="s">
        <v>2711</v>
      </c>
      <c r="D412" s="319" t="s">
        <v>2693</v>
      </c>
      <c r="E412" s="324">
        <v>44405</v>
      </c>
      <c r="F412" s="321">
        <v>1</v>
      </c>
      <c r="G412" s="319"/>
    </row>
    <row r="413" spans="1:7" s="166" customFormat="1" ht="27.6" customHeight="1">
      <c r="A413" s="318" t="s">
        <v>2712</v>
      </c>
      <c r="B413" s="319" t="s">
        <v>1180</v>
      </c>
      <c r="C413" s="319" t="s">
        <v>2713</v>
      </c>
      <c r="D413" s="319" t="s">
        <v>2666</v>
      </c>
      <c r="E413" s="323">
        <v>44417</v>
      </c>
      <c r="F413" s="321">
        <v>2</v>
      </c>
      <c r="G413" s="319"/>
    </row>
    <row r="414" spans="1:7" s="166" customFormat="1" ht="27.6" customHeight="1">
      <c r="A414" s="318" t="s">
        <v>2714</v>
      </c>
      <c r="B414" s="319" t="s">
        <v>2136</v>
      </c>
      <c r="C414" s="319" t="s">
        <v>2715</v>
      </c>
      <c r="D414" s="319" t="s">
        <v>2693</v>
      </c>
      <c r="E414" s="324">
        <v>44467</v>
      </c>
      <c r="F414" s="321">
        <v>1</v>
      </c>
      <c r="G414" s="319"/>
    </row>
    <row r="415" spans="1:7" s="166" customFormat="1" ht="27.6" customHeight="1">
      <c r="A415" s="318" t="s">
        <v>2716</v>
      </c>
      <c r="B415" s="319" t="s">
        <v>2717</v>
      </c>
      <c r="C415" s="319" t="s">
        <v>2718</v>
      </c>
      <c r="D415" s="319" t="s">
        <v>2693</v>
      </c>
      <c r="E415" s="324">
        <v>44441</v>
      </c>
      <c r="F415" s="321">
        <v>1</v>
      </c>
      <c r="G415" s="319"/>
    </row>
    <row r="416" spans="1:7" s="166" customFormat="1" ht="27.6" customHeight="1">
      <c r="A416" s="318" t="s">
        <v>2719</v>
      </c>
      <c r="B416" s="319" t="s">
        <v>2720</v>
      </c>
      <c r="C416" s="319" t="s">
        <v>2721</v>
      </c>
      <c r="D416" s="319" t="s">
        <v>2722</v>
      </c>
      <c r="E416" s="324">
        <v>44449</v>
      </c>
      <c r="F416" s="321">
        <v>1</v>
      </c>
      <c r="G416" s="319"/>
    </row>
    <row r="417" spans="1:7" s="166" customFormat="1" ht="27.6" customHeight="1">
      <c r="A417" s="318" t="s">
        <v>2723</v>
      </c>
      <c r="B417" s="319" t="s">
        <v>2720</v>
      </c>
      <c r="C417" s="319" t="s">
        <v>2724</v>
      </c>
      <c r="D417" s="328" t="s">
        <v>2722</v>
      </c>
      <c r="E417" s="324">
        <v>44473</v>
      </c>
      <c r="F417" s="321">
        <v>1</v>
      </c>
      <c r="G417" s="319"/>
    </row>
    <row r="418" spans="1:7" s="166" customFormat="1" ht="27.6" customHeight="1">
      <c r="A418" s="318" t="s">
        <v>2725</v>
      </c>
      <c r="B418" s="319" t="s">
        <v>2720</v>
      </c>
      <c r="C418" s="319" t="s">
        <v>2726</v>
      </c>
      <c r="D418" s="328" t="s">
        <v>2722</v>
      </c>
      <c r="E418" s="324">
        <v>44476</v>
      </c>
      <c r="F418" s="321">
        <v>1</v>
      </c>
      <c r="G418" s="319"/>
    </row>
    <row r="419" spans="1:7" s="166" customFormat="1" ht="27.6" customHeight="1">
      <c r="A419" s="318" t="s">
        <v>2727</v>
      </c>
      <c r="B419" s="319" t="s">
        <v>2720</v>
      </c>
      <c r="C419" s="319" t="s">
        <v>2728</v>
      </c>
      <c r="D419" s="328" t="s">
        <v>2722</v>
      </c>
      <c r="E419" s="324">
        <v>44481</v>
      </c>
      <c r="F419" s="321">
        <v>1</v>
      </c>
      <c r="G419" s="319"/>
    </row>
    <row r="420" spans="1:7" s="166" customFormat="1" ht="27.6" customHeight="1">
      <c r="A420" s="318" t="s">
        <v>2729</v>
      </c>
      <c r="B420" s="319" t="s">
        <v>2720</v>
      </c>
      <c r="C420" s="319" t="s">
        <v>2730</v>
      </c>
      <c r="D420" s="319" t="s">
        <v>2722</v>
      </c>
      <c r="E420" s="324">
        <v>44483</v>
      </c>
      <c r="F420" s="321">
        <v>1</v>
      </c>
      <c r="G420" s="319"/>
    </row>
    <row r="421" spans="1:7" s="166" customFormat="1" ht="27.6" customHeight="1">
      <c r="A421" s="318" t="s">
        <v>2731</v>
      </c>
      <c r="B421" s="319" t="s">
        <v>2720</v>
      </c>
      <c r="C421" s="319" t="s">
        <v>2732</v>
      </c>
      <c r="D421" s="319" t="s">
        <v>2722</v>
      </c>
      <c r="E421" s="324">
        <v>44489</v>
      </c>
      <c r="F421" s="321">
        <v>1</v>
      </c>
      <c r="G421" s="319"/>
    </row>
    <row r="422" spans="1:7" s="166" customFormat="1" ht="27.6" customHeight="1">
      <c r="A422" s="318" t="s">
        <v>2733</v>
      </c>
      <c r="B422" s="319" t="s">
        <v>2720</v>
      </c>
      <c r="C422" s="319" t="s">
        <v>2734</v>
      </c>
      <c r="D422" s="319" t="s">
        <v>2722</v>
      </c>
      <c r="E422" s="324">
        <v>44490</v>
      </c>
      <c r="F422" s="321">
        <v>1</v>
      </c>
      <c r="G422" s="319"/>
    </row>
    <row r="423" spans="1:7" s="166" customFormat="1" ht="27.6" customHeight="1">
      <c r="A423" s="318" t="s">
        <v>2735</v>
      </c>
      <c r="B423" s="319" t="s">
        <v>2720</v>
      </c>
      <c r="C423" s="319" t="s">
        <v>2736</v>
      </c>
      <c r="D423" s="319" t="s">
        <v>2722</v>
      </c>
      <c r="E423" s="324">
        <v>44497</v>
      </c>
      <c r="F423" s="321">
        <v>1</v>
      </c>
      <c r="G423" s="319"/>
    </row>
    <row r="424" spans="1:7" s="166" customFormat="1" ht="27.6" customHeight="1">
      <c r="A424" s="318" t="s">
        <v>2737</v>
      </c>
      <c r="B424" s="319" t="s">
        <v>2720</v>
      </c>
      <c r="C424" s="319" t="s">
        <v>2738</v>
      </c>
      <c r="D424" s="319" t="s">
        <v>2722</v>
      </c>
      <c r="E424" s="324">
        <v>44504</v>
      </c>
      <c r="F424" s="321">
        <v>1</v>
      </c>
      <c r="G424" s="319"/>
    </row>
    <row r="425" spans="1:7" s="166" customFormat="1" ht="27.6" customHeight="1">
      <c r="A425" s="318" t="s">
        <v>2739</v>
      </c>
      <c r="B425" s="319" t="s">
        <v>2720</v>
      </c>
      <c r="C425" s="319" t="s">
        <v>2740</v>
      </c>
      <c r="D425" s="319" t="s">
        <v>2722</v>
      </c>
      <c r="E425" s="324">
        <v>44512</v>
      </c>
      <c r="F425" s="321">
        <v>1</v>
      </c>
      <c r="G425" s="319"/>
    </row>
    <row r="426" spans="1:7" s="166" customFormat="1" ht="27.6" customHeight="1">
      <c r="A426" s="318" t="s">
        <v>2741</v>
      </c>
      <c r="B426" s="319" t="s">
        <v>1658</v>
      </c>
      <c r="C426" s="319" t="s">
        <v>2742</v>
      </c>
      <c r="D426" s="319" t="s">
        <v>2693</v>
      </c>
      <c r="E426" s="323">
        <v>44448</v>
      </c>
      <c r="F426" s="321">
        <v>1</v>
      </c>
      <c r="G426" s="319"/>
    </row>
    <row r="427" spans="1:7" s="166" customFormat="1" ht="27.6" customHeight="1">
      <c r="A427" s="318" t="s">
        <v>2743</v>
      </c>
      <c r="B427" s="319" t="s">
        <v>1693</v>
      </c>
      <c r="C427" s="319" t="s">
        <v>2744</v>
      </c>
      <c r="D427" s="319" t="s">
        <v>2666</v>
      </c>
      <c r="E427" s="323">
        <v>44444</v>
      </c>
      <c r="F427" s="321">
        <v>3</v>
      </c>
      <c r="G427" s="319"/>
    </row>
    <row r="428" spans="1:7" s="166" customFormat="1" ht="27.6" customHeight="1">
      <c r="A428" s="318" t="s">
        <v>2745</v>
      </c>
      <c r="B428" s="319" t="s">
        <v>2746</v>
      </c>
      <c r="C428" s="319" t="s">
        <v>2747</v>
      </c>
      <c r="D428" s="319" t="s">
        <v>2693</v>
      </c>
      <c r="E428" s="324">
        <v>44456</v>
      </c>
      <c r="F428" s="321">
        <v>1</v>
      </c>
      <c r="G428" s="319"/>
    </row>
    <row r="429" spans="1:7" s="166" customFormat="1" ht="27.6" customHeight="1">
      <c r="A429" s="318" t="s">
        <v>2748</v>
      </c>
      <c r="B429" s="319" t="s">
        <v>1178</v>
      </c>
      <c r="C429" s="319" t="s">
        <v>2749</v>
      </c>
      <c r="D429" s="319" t="s">
        <v>2693</v>
      </c>
      <c r="E429" s="324">
        <v>44457</v>
      </c>
      <c r="F429" s="321">
        <v>1</v>
      </c>
      <c r="G429" s="319"/>
    </row>
    <row r="430" spans="1:7" s="166" customFormat="1" ht="27.6" customHeight="1">
      <c r="A430" s="318" t="s">
        <v>2750</v>
      </c>
      <c r="B430" s="319" t="s">
        <v>2751</v>
      </c>
      <c r="C430" s="319" t="s">
        <v>2752</v>
      </c>
      <c r="D430" s="319" t="s">
        <v>2753</v>
      </c>
      <c r="E430" s="324">
        <v>44549</v>
      </c>
      <c r="F430" s="321">
        <v>2</v>
      </c>
      <c r="G430" s="319"/>
    </row>
    <row r="431" spans="1:7" s="166" customFormat="1" ht="27.6" customHeight="1">
      <c r="A431" s="318" t="s">
        <v>2754</v>
      </c>
      <c r="B431" s="319" t="s">
        <v>1185</v>
      </c>
      <c r="C431" s="319" t="s">
        <v>2755</v>
      </c>
      <c r="D431" s="319" t="s">
        <v>2666</v>
      </c>
      <c r="E431" s="323">
        <v>44472</v>
      </c>
      <c r="F431" s="321">
        <v>2</v>
      </c>
      <c r="G431" s="319"/>
    </row>
    <row r="432" spans="1:7" s="166" customFormat="1" ht="27.6" customHeight="1">
      <c r="A432" s="318" t="s">
        <v>2756</v>
      </c>
      <c r="B432" s="319" t="s">
        <v>1185</v>
      </c>
      <c r="C432" s="319" t="s">
        <v>2757</v>
      </c>
      <c r="D432" s="319" t="s">
        <v>2666</v>
      </c>
      <c r="E432" s="323">
        <v>44514</v>
      </c>
      <c r="F432" s="321">
        <v>2</v>
      </c>
      <c r="G432" s="319"/>
    </row>
    <row r="433" spans="1:7" s="166" customFormat="1" ht="27.6" customHeight="1">
      <c r="A433" s="318" t="s">
        <v>2758</v>
      </c>
      <c r="B433" s="319" t="s">
        <v>1193</v>
      </c>
      <c r="C433" s="319" t="s">
        <v>2759</v>
      </c>
      <c r="D433" s="319" t="s">
        <v>2760</v>
      </c>
      <c r="E433" s="323">
        <v>44486</v>
      </c>
      <c r="F433" s="321">
        <v>3</v>
      </c>
      <c r="G433" s="319"/>
    </row>
    <row r="434" spans="1:7" s="166" customFormat="1" ht="27.6" customHeight="1">
      <c r="A434" s="318" t="s">
        <v>2761</v>
      </c>
      <c r="B434" s="319" t="s">
        <v>2762</v>
      </c>
      <c r="C434" s="319" t="s">
        <v>2763</v>
      </c>
      <c r="D434" s="319" t="s">
        <v>2693</v>
      </c>
      <c r="E434" s="323">
        <v>44470</v>
      </c>
      <c r="F434" s="321">
        <v>3</v>
      </c>
      <c r="G434" s="319"/>
    </row>
    <row r="435" spans="1:7" s="166" customFormat="1" ht="27.6" customHeight="1">
      <c r="A435" s="318" t="s">
        <v>2764</v>
      </c>
      <c r="B435" s="319" t="s">
        <v>2636</v>
      </c>
      <c r="C435" s="319" t="s">
        <v>2765</v>
      </c>
      <c r="D435" s="319" t="s">
        <v>2693</v>
      </c>
      <c r="E435" s="323">
        <v>44469</v>
      </c>
      <c r="F435" s="321">
        <v>1</v>
      </c>
      <c r="G435" s="319"/>
    </row>
    <row r="436" spans="1:7" s="166" customFormat="1" ht="27.6" customHeight="1">
      <c r="A436" s="318" t="s">
        <v>2766</v>
      </c>
      <c r="B436" s="319" t="s">
        <v>2767</v>
      </c>
      <c r="C436" s="319" t="s">
        <v>2768</v>
      </c>
      <c r="D436" s="319" t="s">
        <v>2693</v>
      </c>
      <c r="E436" s="324">
        <v>44494</v>
      </c>
      <c r="F436" s="321">
        <v>1</v>
      </c>
      <c r="G436" s="319"/>
    </row>
    <row r="437" spans="1:7" s="166" customFormat="1" ht="27.6" customHeight="1">
      <c r="A437" s="318" t="s">
        <v>2769</v>
      </c>
      <c r="B437" s="319" t="s">
        <v>2770</v>
      </c>
      <c r="C437" s="319" t="s">
        <v>2771</v>
      </c>
      <c r="D437" s="319" t="s">
        <v>2693</v>
      </c>
      <c r="E437" s="323">
        <v>44493</v>
      </c>
      <c r="F437" s="321">
        <v>2</v>
      </c>
      <c r="G437" s="319"/>
    </row>
    <row r="438" spans="1:7" s="166" customFormat="1" ht="27.6" customHeight="1">
      <c r="A438" s="318" t="s">
        <v>2772</v>
      </c>
      <c r="B438" s="319" t="s">
        <v>1575</v>
      </c>
      <c r="C438" s="319" t="s">
        <v>2773</v>
      </c>
      <c r="D438" s="319" t="s">
        <v>2693</v>
      </c>
      <c r="E438" s="323">
        <v>44479</v>
      </c>
      <c r="F438" s="321">
        <v>1</v>
      </c>
      <c r="G438" s="319"/>
    </row>
    <row r="439" spans="1:7" s="166" customFormat="1" ht="27.6" customHeight="1">
      <c r="A439" s="318" t="s">
        <v>2774</v>
      </c>
      <c r="B439" s="319" t="s">
        <v>2717</v>
      </c>
      <c r="C439" s="319" t="s">
        <v>2775</v>
      </c>
      <c r="D439" s="319" t="s">
        <v>2693</v>
      </c>
      <c r="E439" s="323">
        <v>44491</v>
      </c>
      <c r="F439" s="321">
        <v>1</v>
      </c>
      <c r="G439" s="319"/>
    </row>
    <row r="440" spans="1:7" s="166" customFormat="1" ht="27.6" customHeight="1">
      <c r="A440" s="318" t="s">
        <v>2776</v>
      </c>
      <c r="B440" s="319" t="s">
        <v>2777</v>
      </c>
      <c r="C440" s="319" t="s">
        <v>2778</v>
      </c>
      <c r="D440" s="319" t="s">
        <v>2693</v>
      </c>
      <c r="E440" s="323">
        <v>44490</v>
      </c>
      <c r="F440" s="321">
        <v>1</v>
      </c>
      <c r="G440" s="319"/>
    </row>
    <row r="441" spans="1:7" s="166" customFormat="1" ht="27.6" customHeight="1">
      <c r="A441" s="318" t="s">
        <v>2779</v>
      </c>
      <c r="B441" s="319" t="s">
        <v>2706</v>
      </c>
      <c r="C441" s="319" t="s">
        <v>2780</v>
      </c>
      <c r="D441" s="319" t="s">
        <v>2693</v>
      </c>
      <c r="E441" s="324">
        <v>44519</v>
      </c>
      <c r="F441" s="321">
        <v>1</v>
      </c>
      <c r="G441" s="319"/>
    </row>
    <row r="442" spans="1:7" s="166" customFormat="1" ht="27.6" customHeight="1">
      <c r="A442" s="318" t="s">
        <v>2781</v>
      </c>
      <c r="B442" s="319" t="s">
        <v>2706</v>
      </c>
      <c r="C442" s="319" t="s">
        <v>2780</v>
      </c>
      <c r="D442" s="319" t="s">
        <v>2693</v>
      </c>
      <c r="E442" s="323">
        <v>44497</v>
      </c>
      <c r="F442" s="321">
        <v>1</v>
      </c>
      <c r="G442" s="319"/>
    </row>
    <row r="443" spans="1:7" s="166" customFormat="1" ht="27.6" customHeight="1">
      <c r="A443" s="318" t="s">
        <v>2782</v>
      </c>
      <c r="B443" s="319" t="s">
        <v>2783</v>
      </c>
      <c r="C443" s="319" t="s">
        <v>2784</v>
      </c>
      <c r="D443" s="319" t="s">
        <v>2785</v>
      </c>
      <c r="E443" s="323">
        <v>44516</v>
      </c>
      <c r="F443" s="321">
        <v>1</v>
      </c>
      <c r="G443" s="319"/>
    </row>
    <row r="444" spans="1:7" s="166" customFormat="1" ht="27.6" customHeight="1">
      <c r="A444" s="318" t="s">
        <v>2786</v>
      </c>
      <c r="B444" s="319" t="s">
        <v>2339</v>
      </c>
      <c r="C444" s="319" t="s">
        <v>2787</v>
      </c>
      <c r="D444" s="319" t="s">
        <v>2693</v>
      </c>
      <c r="E444" s="323">
        <v>44504</v>
      </c>
      <c r="F444" s="321">
        <v>1</v>
      </c>
      <c r="G444" s="319"/>
    </row>
    <row r="445" spans="1:7" s="166" customFormat="1" ht="27.6" customHeight="1">
      <c r="A445" s="318" t="s">
        <v>2788</v>
      </c>
      <c r="B445" s="319" t="s">
        <v>1269</v>
      </c>
      <c r="C445" s="319" t="s">
        <v>2789</v>
      </c>
      <c r="D445" s="319" t="s">
        <v>2693</v>
      </c>
      <c r="E445" s="323">
        <v>44520</v>
      </c>
      <c r="F445" s="321">
        <v>1</v>
      </c>
      <c r="G445" s="319"/>
    </row>
    <row r="446" spans="1:7" s="166" customFormat="1" ht="27.6" customHeight="1">
      <c r="A446" s="318" t="s">
        <v>2790</v>
      </c>
      <c r="B446" s="319" t="s">
        <v>2791</v>
      </c>
      <c r="C446" s="319" t="s">
        <v>1182</v>
      </c>
      <c r="D446" s="319" t="s">
        <v>2693</v>
      </c>
      <c r="E446" s="323">
        <v>44508</v>
      </c>
      <c r="F446" s="321">
        <v>1</v>
      </c>
      <c r="G446" s="319"/>
    </row>
    <row r="447" spans="1:7" s="166" customFormat="1" ht="27.6" customHeight="1">
      <c r="A447" s="318" t="s">
        <v>2792</v>
      </c>
      <c r="B447" s="319" t="s">
        <v>2793</v>
      </c>
      <c r="C447" s="319" t="s">
        <v>2794</v>
      </c>
      <c r="D447" s="319" t="s">
        <v>2795</v>
      </c>
      <c r="E447" s="323">
        <v>44520</v>
      </c>
      <c r="F447" s="321">
        <v>2</v>
      </c>
      <c r="G447" s="319"/>
    </row>
    <row r="448" spans="1:7" s="166" customFormat="1" ht="27.6" customHeight="1">
      <c r="A448" s="318" t="s">
        <v>2796</v>
      </c>
      <c r="B448" s="319" t="s">
        <v>2797</v>
      </c>
      <c r="C448" s="319" t="s">
        <v>2798</v>
      </c>
      <c r="D448" s="319" t="s">
        <v>2693</v>
      </c>
      <c r="E448" s="324">
        <v>44547</v>
      </c>
      <c r="F448" s="321">
        <v>1</v>
      </c>
      <c r="G448" s="319"/>
    </row>
    <row r="449" spans="1:7" s="166" customFormat="1" ht="27.6" customHeight="1">
      <c r="A449" s="318" t="s">
        <v>2799</v>
      </c>
      <c r="B449" s="319" t="s">
        <v>2706</v>
      </c>
      <c r="C449" s="319" t="s">
        <v>2780</v>
      </c>
      <c r="D449" s="319" t="s">
        <v>2693</v>
      </c>
      <c r="E449" s="323">
        <v>44544</v>
      </c>
      <c r="F449" s="321">
        <v>1</v>
      </c>
      <c r="G449" s="319"/>
    </row>
    <row r="450" spans="1:7" s="166" customFormat="1" ht="27.6" customHeight="1">
      <c r="A450" s="318" t="s">
        <v>2800</v>
      </c>
      <c r="B450" s="319" t="s">
        <v>2632</v>
      </c>
      <c r="C450" s="319" t="s">
        <v>2801</v>
      </c>
      <c r="D450" s="319" t="s">
        <v>2693</v>
      </c>
      <c r="E450" s="323">
        <v>44541</v>
      </c>
      <c r="F450" s="321">
        <v>2</v>
      </c>
      <c r="G450" s="319"/>
    </row>
    <row r="451" spans="1:7" s="166" customFormat="1" ht="27.6" customHeight="1">
      <c r="A451" s="318" t="s">
        <v>2802</v>
      </c>
      <c r="B451" s="319" t="s">
        <v>2136</v>
      </c>
      <c r="C451" s="319" t="s">
        <v>2803</v>
      </c>
      <c r="D451" s="319" t="s">
        <v>2693</v>
      </c>
      <c r="E451" s="324">
        <v>44539</v>
      </c>
      <c r="F451" s="321">
        <v>1</v>
      </c>
      <c r="G451" s="319"/>
    </row>
    <row r="452" spans="1:7" s="166" customFormat="1" ht="27.6" customHeight="1">
      <c r="A452" s="318" t="s">
        <v>2804</v>
      </c>
      <c r="B452" s="319" t="s">
        <v>1181</v>
      </c>
      <c r="C452" s="319" t="s">
        <v>2805</v>
      </c>
      <c r="D452" s="319" t="s">
        <v>2693</v>
      </c>
      <c r="E452" s="323">
        <v>44525</v>
      </c>
      <c r="F452" s="321">
        <v>1</v>
      </c>
      <c r="G452" s="319"/>
    </row>
    <row r="453" spans="1:7" s="166" customFormat="1" ht="27.6" customHeight="1">
      <c r="A453" s="318" t="s">
        <v>2806</v>
      </c>
      <c r="B453" s="319" t="s">
        <v>2807</v>
      </c>
      <c r="C453" s="319" t="s">
        <v>2808</v>
      </c>
      <c r="D453" s="319" t="s">
        <v>2809</v>
      </c>
      <c r="E453" s="323">
        <v>44540</v>
      </c>
      <c r="F453" s="321">
        <v>1</v>
      </c>
      <c r="G453" s="319"/>
    </row>
    <row r="454" spans="1:7" s="166" customFormat="1" ht="27.6" customHeight="1">
      <c r="A454" s="318" t="s">
        <v>2810</v>
      </c>
      <c r="B454" s="319" t="s">
        <v>1550</v>
      </c>
      <c r="C454" s="319" t="s">
        <v>2811</v>
      </c>
      <c r="D454" s="319" t="s">
        <v>2693</v>
      </c>
      <c r="E454" s="323">
        <v>44548</v>
      </c>
      <c r="F454" s="321">
        <v>2</v>
      </c>
      <c r="G454" s="319"/>
    </row>
    <row r="455" spans="1:7" s="166" customFormat="1" ht="27.6" customHeight="1">
      <c r="A455" s="318" t="s">
        <v>2812</v>
      </c>
      <c r="B455" s="319" t="s">
        <v>1672</v>
      </c>
      <c r="C455" s="319" t="s">
        <v>1687</v>
      </c>
      <c r="D455" s="319" t="s">
        <v>2813</v>
      </c>
      <c r="E455" s="323">
        <v>44574</v>
      </c>
      <c r="F455" s="321">
        <v>1</v>
      </c>
      <c r="G455" s="319"/>
    </row>
    <row r="456" spans="1:7" s="166" customFormat="1" ht="27.6" customHeight="1">
      <c r="A456" s="318" t="s">
        <v>2814</v>
      </c>
      <c r="B456" s="319" t="s">
        <v>1672</v>
      </c>
      <c r="C456" s="319" t="s">
        <v>1688</v>
      </c>
      <c r="D456" s="319" t="s">
        <v>2813</v>
      </c>
      <c r="E456" s="323">
        <v>44597</v>
      </c>
      <c r="F456" s="321">
        <v>2</v>
      </c>
      <c r="G456" s="319"/>
    </row>
    <row r="457" spans="1:7" s="166" customFormat="1" ht="27.6" customHeight="1">
      <c r="A457" s="318" t="s">
        <v>2815</v>
      </c>
      <c r="B457" s="319" t="s">
        <v>2816</v>
      </c>
      <c r="C457" s="319" t="s">
        <v>2817</v>
      </c>
      <c r="D457" s="319" t="s">
        <v>2666</v>
      </c>
      <c r="E457" s="320">
        <v>44570</v>
      </c>
      <c r="F457" s="321">
        <v>2</v>
      </c>
      <c r="G457" s="319"/>
    </row>
    <row r="458" spans="1:7" s="166" customFormat="1" ht="27.6" customHeight="1">
      <c r="A458" s="318" t="s">
        <v>2818</v>
      </c>
      <c r="B458" s="319" t="s">
        <v>1546</v>
      </c>
      <c r="C458" s="319" t="s">
        <v>2819</v>
      </c>
      <c r="D458" s="319" t="s">
        <v>2820</v>
      </c>
      <c r="E458" s="323">
        <v>44579</v>
      </c>
      <c r="F458" s="321">
        <v>1</v>
      </c>
      <c r="G458" s="319"/>
    </row>
    <row r="459" spans="1:7" s="166" customFormat="1" ht="27.6" customHeight="1">
      <c r="A459" s="318" t="s">
        <v>2821</v>
      </c>
      <c r="B459" s="319" t="s">
        <v>2720</v>
      </c>
      <c r="C459" s="319" t="s">
        <v>2822</v>
      </c>
      <c r="D459" s="319" t="s">
        <v>2823</v>
      </c>
      <c r="E459" s="324">
        <v>44568</v>
      </c>
      <c r="F459" s="321">
        <v>1</v>
      </c>
      <c r="G459" s="319"/>
    </row>
    <row r="460" spans="1:7" s="166" customFormat="1" ht="27.6" customHeight="1">
      <c r="A460" s="318" t="s">
        <v>2824</v>
      </c>
      <c r="B460" s="319" t="s">
        <v>2720</v>
      </c>
      <c r="C460" s="319" t="s">
        <v>2825</v>
      </c>
      <c r="D460" s="319" t="s">
        <v>2823</v>
      </c>
      <c r="E460" s="324">
        <v>44575</v>
      </c>
      <c r="F460" s="321">
        <v>1</v>
      </c>
      <c r="G460" s="319"/>
    </row>
    <row r="461" spans="1:7" s="166" customFormat="1" ht="27.6" customHeight="1">
      <c r="A461" s="318" t="s">
        <v>2826</v>
      </c>
      <c r="B461" s="319" t="s">
        <v>2720</v>
      </c>
      <c r="C461" s="319" t="s">
        <v>2827</v>
      </c>
      <c r="D461" s="319" t="s">
        <v>2823</v>
      </c>
      <c r="E461" s="324">
        <v>44582</v>
      </c>
      <c r="F461" s="321">
        <v>1</v>
      </c>
      <c r="G461" s="319"/>
    </row>
    <row r="462" spans="1:7" s="166" customFormat="1" ht="27.6" customHeight="1">
      <c r="A462" s="318" t="s">
        <v>2828</v>
      </c>
      <c r="B462" s="319" t="s">
        <v>2720</v>
      </c>
      <c r="C462" s="319" t="s">
        <v>2829</v>
      </c>
      <c r="D462" s="319" t="s">
        <v>2823</v>
      </c>
      <c r="E462" s="324">
        <v>44589</v>
      </c>
      <c r="F462" s="321">
        <v>1</v>
      </c>
      <c r="G462" s="319"/>
    </row>
    <row r="463" spans="1:7" s="166" customFormat="1" ht="27.6" customHeight="1">
      <c r="A463" s="318" t="s">
        <v>2830</v>
      </c>
      <c r="B463" s="319" t="s">
        <v>2720</v>
      </c>
      <c r="C463" s="319" t="s">
        <v>2831</v>
      </c>
      <c r="D463" s="319" t="s">
        <v>2823</v>
      </c>
      <c r="E463" s="324">
        <v>44596</v>
      </c>
      <c r="F463" s="321">
        <v>1</v>
      </c>
      <c r="G463" s="319"/>
    </row>
    <row r="464" spans="1:7" s="166" customFormat="1" ht="27.6" customHeight="1">
      <c r="A464" s="318" t="s">
        <v>2832</v>
      </c>
      <c r="B464" s="319" t="s">
        <v>2720</v>
      </c>
      <c r="C464" s="319" t="s">
        <v>2833</v>
      </c>
      <c r="D464" s="319" t="s">
        <v>2823</v>
      </c>
      <c r="E464" s="322">
        <v>44609</v>
      </c>
      <c r="F464" s="321">
        <v>1</v>
      </c>
      <c r="G464" s="319"/>
    </row>
    <row r="465" spans="1:7" s="166" customFormat="1" ht="27.6" customHeight="1">
      <c r="A465" s="318" t="s">
        <v>2834</v>
      </c>
      <c r="B465" s="319" t="s">
        <v>2720</v>
      </c>
      <c r="C465" s="319" t="s">
        <v>2835</v>
      </c>
      <c r="D465" s="319" t="s">
        <v>2823</v>
      </c>
      <c r="E465" s="324">
        <v>44610</v>
      </c>
      <c r="F465" s="321">
        <v>1</v>
      </c>
      <c r="G465" s="319"/>
    </row>
    <row r="466" spans="1:7" s="166" customFormat="1" ht="27.6" customHeight="1">
      <c r="A466" s="318" t="s">
        <v>2836</v>
      </c>
      <c r="B466" s="319" t="s">
        <v>2720</v>
      </c>
      <c r="C466" s="319" t="s">
        <v>2837</v>
      </c>
      <c r="D466" s="319" t="s">
        <v>2823</v>
      </c>
      <c r="E466" s="324">
        <v>44617</v>
      </c>
      <c r="F466" s="321">
        <v>1</v>
      </c>
      <c r="G466" s="319"/>
    </row>
    <row r="467" spans="1:7" s="166" customFormat="1" ht="27.6" customHeight="1">
      <c r="A467" s="318" t="s">
        <v>2838</v>
      </c>
      <c r="B467" s="319" t="s">
        <v>2720</v>
      </c>
      <c r="C467" s="319" t="s">
        <v>2839</v>
      </c>
      <c r="D467" s="319" t="s">
        <v>2823</v>
      </c>
      <c r="E467" s="324">
        <v>44623</v>
      </c>
      <c r="F467" s="321">
        <v>1</v>
      </c>
      <c r="G467" s="319"/>
    </row>
    <row r="468" spans="1:7" s="166" customFormat="1" ht="27.6" customHeight="1">
      <c r="A468" s="318" t="s">
        <v>2840</v>
      </c>
      <c r="B468" s="319" t="s">
        <v>2720</v>
      </c>
      <c r="C468" s="319" t="s">
        <v>2841</v>
      </c>
      <c r="D468" s="319" t="s">
        <v>2823</v>
      </c>
      <c r="E468" s="322">
        <v>44630</v>
      </c>
      <c r="F468" s="321">
        <v>1</v>
      </c>
      <c r="G468" s="319"/>
    </row>
    <row r="469" spans="1:7" s="166" customFormat="1" ht="27.6" customHeight="1">
      <c r="A469" s="318" t="s">
        <v>2842</v>
      </c>
      <c r="B469" s="319" t="s">
        <v>1658</v>
      </c>
      <c r="C469" s="319" t="s">
        <v>2843</v>
      </c>
      <c r="D469" s="319" t="s">
        <v>2820</v>
      </c>
      <c r="E469" s="323">
        <v>44586</v>
      </c>
      <c r="F469" s="321">
        <v>1</v>
      </c>
      <c r="G469" s="319"/>
    </row>
    <row r="470" spans="1:7" s="166" customFormat="1" ht="27.6" customHeight="1">
      <c r="A470" s="318" t="s">
        <v>2844</v>
      </c>
      <c r="B470" s="319" t="s">
        <v>2845</v>
      </c>
      <c r="C470" s="319" t="s">
        <v>2846</v>
      </c>
      <c r="D470" s="319" t="s">
        <v>2847</v>
      </c>
      <c r="E470" s="323">
        <v>44596</v>
      </c>
      <c r="F470" s="321">
        <v>1</v>
      </c>
      <c r="G470" s="319"/>
    </row>
    <row r="471" spans="1:7" s="166" customFormat="1" ht="27.6" customHeight="1">
      <c r="A471" s="318" t="s">
        <v>2848</v>
      </c>
      <c r="B471" s="319" t="s">
        <v>2849</v>
      </c>
      <c r="C471" s="319" t="s">
        <v>2850</v>
      </c>
      <c r="D471" s="319" t="s">
        <v>2820</v>
      </c>
      <c r="E471" s="324">
        <v>44600</v>
      </c>
      <c r="F471" s="321">
        <v>1</v>
      </c>
      <c r="G471" s="319"/>
    </row>
    <row r="472" spans="1:7" s="166" customFormat="1" ht="27.6" customHeight="1">
      <c r="A472" s="318" t="s">
        <v>2851</v>
      </c>
      <c r="B472" s="319" t="s">
        <v>1286</v>
      </c>
      <c r="C472" s="319" t="s">
        <v>2852</v>
      </c>
      <c r="D472" s="319" t="s">
        <v>2820</v>
      </c>
      <c r="E472" s="324">
        <v>44580</v>
      </c>
      <c r="F472" s="321">
        <v>1</v>
      </c>
      <c r="G472" s="319"/>
    </row>
    <row r="473" spans="1:7" s="166" customFormat="1" ht="27.6" customHeight="1">
      <c r="A473" s="318" t="s">
        <v>2853</v>
      </c>
      <c r="B473" s="319" t="s">
        <v>2854</v>
      </c>
      <c r="C473" s="319" t="s">
        <v>2855</v>
      </c>
      <c r="D473" s="319" t="s">
        <v>2820</v>
      </c>
      <c r="E473" s="324">
        <v>44582</v>
      </c>
      <c r="F473" s="321">
        <v>1</v>
      </c>
      <c r="G473" s="319"/>
    </row>
    <row r="474" spans="1:7" s="166" customFormat="1" ht="27.6" customHeight="1">
      <c r="A474" s="318" t="s">
        <v>2856</v>
      </c>
      <c r="B474" s="319" t="s">
        <v>2706</v>
      </c>
      <c r="C474" s="319" t="s">
        <v>2857</v>
      </c>
      <c r="D474" s="319" t="s">
        <v>2820</v>
      </c>
      <c r="E474" s="323">
        <v>44581</v>
      </c>
      <c r="F474" s="321">
        <v>1</v>
      </c>
      <c r="G474" s="319"/>
    </row>
    <row r="475" spans="1:7" s="166" customFormat="1" ht="27.6" customHeight="1">
      <c r="A475" s="318" t="s">
        <v>2858</v>
      </c>
      <c r="B475" s="319" t="s">
        <v>1546</v>
      </c>
      <c r="C475" s="319" t="s">
        <v>2859</v>
      </c>
      <c r="D475" s="319" t="s">
        <v>2860</v>
      </c>
      <c r="E475" s="323">
        <v>44618</v>
      </c>
      <c r="F475" s="321">
        <v>1</v>
      </c>
      <c r="G475" s="319"/>
    </row>
    <row r="476" spans="1:7" s="166" customFormat="1" ht="27.6" customHeight="1">
      <c r="A476" s="318" t="s">
        <v>2861</v>
      </c>
      <c r="B476" s="319" t="s">
        <v>2862</v>
      </c>
      <c r="C476" s="319" t="s">
        <v>2863</v>
      </c>
      <c r="D476" s="319" t="s">
        <v>2860</v>
      </c>
      <c r="E476" s="323">
        <v>44614</v>
      </c>
      <c r="F476" s="321">
        <v>1</v>
      </c>
      <c r="G476" s="319"/>
    </row>
    <row r="477" spans="1:7" s="166" customFormat="1" ht="27.6" customHeight="1">
      <c r="A477" s="318" t="s">
        <v>2864</v>
      </c>
      <c r="B477" s="319" t="s">
        <v>2865</v>
      </c>
      <c r="C477" s="319" t="s">
        <v>2866</v>
      </c>
      <c r="D477" s="319" t="s">
        <v>2867</v>
      </c>
      <c r="E477" s="323">
        <v>44597</v>
      </c>
      <c r="F477" s="321">
        <v>1</v>
      </c>
      <c r="G477" s="319"/>
    </row>
    <row r="478" spans="1:7" s="166" customFormat="1" ht="27.6" customHeight="1">
      <c r="A478" s="318" t="s">
        <v>2868</v>
      </c>
      <c r="B478" s="319" t="s">
        <v>2869</v>
      </c>
      <c r="C478" s="319" t="s">
        <v>2870</v>
      </c>
      <c r="D478" s="319" t="s">
        <v>2871</v>
      </c>
      <c r="E478" s="323">
        <v>44602</v>
      </c>
      <c r="F478" s="321">
        <v>1</v>
      </c>
      <c r="G478" s="319"/>
    </row>
    <row r="479" spans="1:7" s="166" customFormat="1" ht="27.6" customHeight="1">
      <c r="A479" s="318" t="s">
        <v>2872</v>
      </c>
      <c r="B479" s="319" t="s">
        <v>1693</v>
      </c>
      <c r="C479" s="319" t="s">
        <v>2873</v>
      </c>
      <c r="D479" s="319" t="s">
        <v>2874</v>
      </c>
      <c r="E479" s="323">
        <v>44605</v>
      </c>
      <c r="F479" s="321">
        <v>3</v>
      </c>
      <c r="G479" s="319"/>
    </row>
    <row r="480" spans="1:7" s="166" customFormat="1" ht="27.6" customHeight="1">
      <c r="A480" s="318" t="s">
        <v>2875</v>
      </c>
      <c r="B480" s="319" t="s">
        <v>2876</v>
      </c>
      <c r="C480" s="319" t="s">
        <v>2877</v>
      </c>
      <c r="D480" s="319" t="s">
        <v>2860</v>
      </c>
      <c r="E480" s="323">
        <v>44611</v>
      </c>
      <c r="F480" s="321">
        <v>1</v>
      </c>
      <c r="G480" s="319"/>
    </row>
    <row r="481" spans="1:7" s="166" customFormat="1" ht="27.6" customHeight="1">
      <c r="A481" s="318" t="s">
        <v>2878</v>
      </c>
      <c r="B481" s="319" t="s">
        <v>2879</v>
      </c>
      <c r="C481" s="319" t="s">
        <v>2880</v>
      </c>
      <c r="D481" s="319" t="s">
        <v>2881</v>
      </c>
      <c r="E481" s="323">
        <v>44614</v>
      </c>
      <c r="F481" s="321">
        <v>1</v>
      </c>
      <c r="G481" s="319"/>
    </row>
    <row r="482" spans="1:7" s="166" customFormat="1" ht="27.6" customHeight="1">
      <c r="A482" s="318" t="s">
        <v>2882</v>
      </c>
      <c r="B482" s="319" t="s">
        <v>2879</v>
      </c>
      <c r="C482" s="319" t="s">
        <v>2883</v>
      </c>
      <c r="D482" s="319" t="s">
        <v>2881</v>
      </c>
      <c r="E482" s="323">
        <v>44617</v>
      </c>
      <c r="F482" s="321">
        <v>1</v>
      </c>
      <c r="G482" s="319"/>
    </row>
    <row r="483" spans="1:7" s="166" customFormat="1" ht="27.6" customHeight="1">
      <c r="A483" s="318" t="s">
        <v>2884</v>
      </c>
      <c r="B483" s="319" t="s">
        <v>2879</v>
      </c>
      <c r="C483" s="319" t="s">
        <v>2885</v>
      </c>
      <c r="D483" s="319" t="s">
        <v>2881</v>
      </c>
      <c r="E483" s="323">
        <v>44623</v>
      </c>
      <c r="F483" s="321">
        <v>1</v>
      </c>
      <c r="G483" s="319"/>
    </row>
    <row r="484" spans="1:7" s="166" customFormat="1" ht="27.6" customHeight="1">
      <c r="A484" s="318" t="s">
        <v>2886</v>
      </c>
      <c r="B484" s="319" t="s">
        <v>2879</v>
      </c>
      <c r="C484" s="319" t="s">
        <v>2887</v>
      </c>
      <c r="D484" s="319" t="s">
        <v>2881</v>
      </c>
      <c r="E484" s="323">
        <v>44624</v>
      </c>
      <c r="F484" s="321">
        <v>1</v>
      </c>
      <c r="G484" s="319"/>
    </row>
    <row r="485" spans="1:7" s="166" customFormat="1" ht="27.6" customHeight="1">
      <c r="A485" s="318" t="s">
        <v>2888</v>
      </c>
      <c r="B485" s="319" t="s">
        <v>2879</v>
      </c>
      <c r="C485" s="319" t="s">
        <v>2889</v>
      </c>
      <c r="D485" s="319" t="s">
        <v>2881</v>
      </c>
      <c r="E485" s="323">
        <v>44629</v>
      </c>
      <c r="F485" s="321">
        <v>1</v>
      </c>
      <c r="G485" s="319"/>
    </row>
    <row r="486" spans="1:7" s="166" customFormat="1" ht="27.6" customHeight="1">
      <c r="A486" s="318" t="s">
        <v>2890</v>
      </c>
      <c r="B486" s="319" t="s">
        <v>2879</v>
      </c>
      <c r="C486" s="319" t="s">
        <v>2891</v>
      </c>
      <c r="D486" s="319" t="s">
        <v>2881</v>
      </c>
      <c r="E486" s="323">
        <v>44643</v>
      </c>
      <c r="F486" s="321">
        <v>1</v>
      </c>
      <c r="G486" s="319"/>
    </row>
    <row r="487" spans="1:7" s="166" customFormat="1" ht="27.6" customHeight="1">
      <c r="A487" s="318" t="s">
        <v>2892</v>
      </c>
      <c r="B487" s="319" t="s">
        <v>1286</v>
      </c>
      <c r="C487" s="319" t="s">
        <v>2893</v>
      </c>
      <c r="D487" s="319" t="s">
        <v>2820</v>
      </c>
      <c r="E487" s="324">
        <v>44608</v>
      </c>
      <c r="F487" s="321">
        <v>1</v>
      </c>
      <c r="G487" s="319"/>
    </row>
    <row r="488" spans="1:7" s="166" customFormat="1" ht="27.6" customHeight="1">
      <c r="A488" s="318" t="s">
        <v>2894</v>
      </c>
      <c r="B488" s="319" t="s">
        <v>1269</v>
      </c>
      <c r="C488" s="319" t="s">
        <v>2895</v>
      </c>
      <c r="D488" s="319" t="s">
        <v>2820</v>
      </c>
      <c r="E488" s="323">
        <v>44612</v>
      </c>
      <c r="F488" s="321">
        <v>1</v>
      </c>
      <c r="G488" s="319"/>
    </row>
    <row r="489" spans="1:7" s="166" customFormat="1" ht="27.6" customHeight="1">
      <c r="A489" s="318" t="s">
        <v>2896</v>
      </c>
      <c r="B489" s="319" t="s">
        <v>1575</v>
      </c>
      <c r="C489" s="319" t="s">
        <v>2897</v>
      </c>
      <c r="D489" s="319" t="s">
        <v>2820</v>
      </c>
      <c r="E489" s="323">
        <v>44618</v>
      </c>
      <c r="F489" s="321">
        <v>1</v>
      </c>
      <c r="G489" s="319"/>
    </row>
    <row r="490" spans="1:7" s="166" customFormat="1" ht="27.6" customHeight="1">
      <c r="A490" s="318" t="s">
        <v>2898</v>
      </c>
      <c r="B490" s="319" t="s">
        <v>1181</v>
      </c>
      <c r="C490" s="319" t="s">
        <v>2899</v>
      </c>
      <c r="D490" s="319" t="s">
        <v>2820</v>
      </c>
      <c r="E490" s="323">
        <v>44617</v>
      </c>
      <c r="F490" s="321">
        <v>1</v>
      </c>
      <c r="G490" s="319"/>
    </row>
    <row r="491" spans="1:7" s="166" customFormat="1" ht="27.6" customHeight="1">
      <c r="A491" s="318" t="s">
        <v>2900</v>
      </c>
      <c r="B491" s="319" t="s">
        <v>1550</v>
      </c>
      <c r="C491" s="319" t="s">
        <v>2901</v>
      </c>
      <c r="D491" s="319" t="s">
        <v>2902</v>
      </c>
      <c r="E491" s="323">
        <v>44617</v>
      </c>
      <c r="F491" s="321">
        <v>1</v>
      </c>
      <c r="G491" s="319"/>
    </row>
    <row r="492" spans="1:7" s="166" customFormat="1" ht="27.6" customHeight="1">
      <c r="A492" s="318" t="s">
        <v>2903</v>
      </c>
      <c r="B492" s="319" t="s">
        <v>2904</v>
      </c>
      <c r="C492" s="319" t="s">
        <v>2905</v>
      </c>
      <c r="D492" s="319" t="s">
        <v>2820</v>
      </c>
      <c r="E492" s="324">
        <v>44620</v>
      </c>
      <c r="F492" s="321">
        <v>1</v>
      </c>
      <c r="G492" s="319"/>
    </row>
    <row r="493" spans="1:7" s="166" customFormat="1" ht="27.6" customHeight="1">
      <c r="A493" s="318" t="s">
        <v>2906</v>
      </c>
      <c r="B493" s="319" t="s">
        <v>2907</v>
      </c>
      <c r="C493" s="319" t="s">
        <v>2908</v>
      </c>
      <c r="D493" s="319" t="s">
        <v>2860</v>
      </c>
      <c r="E493" s="323">
        <v>44624</v>
      </c>
      <c r="F493" s="321">
        <v>1</v>
      </c>
      <c r="G493" s="319"/>
    </row>
    <row r="494" spans="1:7" s="166" customFormat="1" ht="27.6" customHeight="1">
      <c r="A494" s="318" t="s">
        <v>2909</v>
      </c>
      <c r="B494" s="319" t="s">
        <v>2910</v>
      </c>
      <c r="C494" s="319" t="s">
        <v>2911</v>
      </c>
      <c r="D494" s="319" t="s">
        <v>2860</v>
      </c>
      <c r="E494" s="323">
        <v>44625</v>
      </c>
      <c r="F494" s="321">
        <v>2</v>
      </c>
      <c r="G494" s="319"/>
    </row>
    <row r="495" spans="1:7" s="166" customFormat="1" ht="27.6" customHeight="1">
      <c r="A495" s="318" t="s">
        <v>2912</v>
      </c>
      <c r="B495" s="319" t="s">
        <v>1664</v>
      </c>
      <c r="C495" s="319" t="s">
        <v>2780</v>
      </c>
      <c r="D495" s="319" t="s">
        <v>2820</v>
      </c>
      <c r="E495" s="323">
        <v>44620</v>
      </c>
      <c r="F495" s="321">
        <v>1</v>
      </c>
      <c r="G495" s="319"/>
    </row>
    <row r="496" spans="1:7" s="166" customFormat="1" ht="27.6" customHeight="1">
      <c r="A496" s="318" t="s">
        <v>2913</v>
      </c>
      <c r="B496" s="319" t="s">
        <v>1645</v>
      </c>
      <c r="C496" s="319" t="s">
        <v>2914</v>
      </c>
      <c r="D496" s="319" t="s">
        <v>2820</v>
      </c>
      <c r="E496" s="323">
        <v>44643</v>
      </c>
      <c r="F496" s="321">
        <v>1</v>
      </c>
      <c r="G496" s="319"/>
    </row>
    <row r="497" spans="1:7" s="166" customFormat="1" ht="27.6" customHeight="1">
      <c r="A497" s="318" t="s">
        <v>2915</v>
      </c>
      <c r="B497" s="319" t="s">
        <v>2777</v>
      </c>
      <c r="C497" s="319" t="s">
        <v>2916</v>
      </c>
      <c r="D497" s="319" t="s">
        <v>2820</v>
      </c>
      <c r="E497" s="323">
        <v>44631</v>
      </c>
      <c r="F497" s="321">
        <v>1</v>
      </c>
      <c r="G497" s="319"/>
    </row>
    <row r="498" spans="1:7" s="166" customFormat="1" ht="27.6" customHeight="1">
      <c r="A498" s="318" t="s">
        <v>2917</v>
      </c>
      <c r="B498" s="319" t="s">
        <v>2918</v>
      </c>
      <c r="C498" s="319" t="s">
        <v>2919</v>
      </c>
      <c r="D498" s="319" t="s">
        <v>2920</v>
      </c>
      <c r="E498" s="323">
        <v>44643</v>
      </c>
      <c r="F498" s="321">
        <v>1</v>
      </c>
      <c r="G498" s="319"/>
    </row>
    <row r="499" spans="1:7" s="166" customFormat="1" ht="27.6" customHeight="1">
      <c r="A499" s="318" t="s">
        <v>2921</v>
      </c>
      <c r="B499" s="319" t="s">
        <v>2922</v>
      </c>
      <c r="C499" s="319" t="s">
        <v>2923</v>
      </c>
      <c r="D499" s="319" t="s">
        <v>2820</v>
      </c>
      <c r="E499" s="323">
        <v>44643</v>
      </c>
      <c r="F499" s="321">
        <v>1</v>
      </c>
      <c r="G499" s="319"/>
    </row>
    <row r="500" spans="1:7" s="166" customFormat="1" ht="27.6" customHeight="1">
      <c r="A500" s="318" t="s">
        <v>2924</v>
      </c>
      <c r="B500" s="319" t="s">
        <v>2849</v>
      </c>
      <c r="C500" s="319" t="s">
        <v>2925</v>
      </c>
      <c r="D500" s="319" t="s">
        <v>2820</v>
      </c>
      <c r="E500" s="324">
        <v>44672</v>
      </c>
      <c r="F500" s="321">
        <v>1</v>
      </c>
      <c r="G500" s="319"/>
    </row>
    <row r="501" spans="1:7" s="166" customFormat="1" ht="27.6" customHeight="1">
      <c r="A501" s="318" t="s">
        <v>2926</v>
      </c>
      <c r="B501" s="319" t="s">
        <v>1185</v>
      </c>
      <c r="C501" s="319" t="s">
        <v>2927</v>
      </c>
      <c r="D501" s="319" t="s">
        <v>2820</v>
      </c>
      <c r="E501" s="323">
        <v>44678</v>
      </c>
      <c r="F501" s="321">
        <v>1</v>
      </c>
      <c r="G501" s="319"/>
    </row>
    <row r="502" spans="1:7" s="166" customFormat="1" ht="27.6" customHeight="1">
      <c r="A502" s="318" t="s">
        <v>2928</v>
      </c>
      <c r="B502" s="319" t="s">
        <v>1672</v>
      </c>
      <c r="C502" s="319" t="s">
        <v>2929</v>
      </c>
      <c r="D502" s="319" t="s">
        <v>2820</v>
      </c>
      <c r="E502" s="323">
        <v>44700</v>
      </c>
      <c r="F502" s="321">
        <v>1</v>
      </c>
      <c r="G502" s="319"/>
    </row>
    <row r="503" spans="1:7" s="166" customFormat="1" ht="27.6" customHeight="1">
      <c r="A503" s="318" t="s">
        <v>2930</v>
      </c>
      <c r="B503" s="319" t="s">
        <v>2931</v>
      </c>
      <c r="C503" s="319" t="s">
        <v>2932</v>
      </c>
      <c r="D503" s="319" t="s">
        <v>2881</v>
      </c>
      <c r="E503" s="323">
        <v>44706</v>
      </c>
      <c r="F503" s="321">
        <v>1</v>
      </c>
      <c r="G503" s="319"/>
    </row>
    <row r="504" spans="1:7" s="166" customFormat="1" ht="27.6" customHeight="1">
      <c r="A504" s="318" t="s">
        <v>2933</v>
      </c>
      <c r="B504" s="319" t="s">
        <v>2934</v>
      </c>
      <c r="C504" s="319" t="s">
        <v>2935</v>
      </c>
      <c r="D504" s="319" t="s">
        <v>2820</v>
      </c>
      <c r="E504" s="323">
        <v>44708</v>
      </c>
      <c r="F504" s="321">
        <v>1</v>
      </c>
      <c r="G504" s="319"/>
    </row>
    <row r="505" spans="1:7" s="166" customFormat="1" ht="27.6" customHeight="1">
      <c r="A505" s="374" t="s">
        <v>3175</v>
      </c>
      <c r="B505" s="328" t="s">
        <v>2931</v>
      </c>
      <c r="C505" s="328" t="s">
        <v>2932</v>
      </c>
      <c r="D505" s="328" t="s">
        <v>2881</v>
      </c>
      <c r="E505" s="324">
        <v>44713</v>
      </c>
      <c r="F505" s="375">
        <v>1</v>
      </c>
      <c r="G505" s="346"/>
    </row>
    <row r="506" spans="1:7" s="166" customFormat="1" ht="27.6" customHeight="1">
      <c r="A506" s="374" t="s">
        <v>3176</v>
      </c>
      <c r="B506" s="328" t="s">
        <v>3014</v>
      </c>
      <c r="C506" s="328" t="s">
        <v>3028</v>
      </c>
      <c r="D506" s="328" t="s">
        <v>3062</v>
      </c>
      <c r="E506" s="324">
        <v>44722</v>
      </c>
      <c r="F506" s="375">
        <v>1</v>
      </c>
      <c r="G506" s="346"/>
    </row>
    <row r="507" spans="1:7" s="166" customFormat="1" ht="27.6" customHeight="1">
      <c r="A507" s="374" t="s">
        <v>3177</v>
      </c>
      <c r="B507" s="328" t="s">
        <v>1672</v>
      </c>
      <c r="C507" s="328" t="s">
        <v>3029</v>
      </c>
      <c r="D507" s="328" t="s">
        <v>3062</v>
      </c>
      <c r="E507" s="322">
        <v>44723</v>
      </c>
      <c r="F507" s="375">
        <v>2</v>
      </c>
      <c r="G507" s="346"/>
    </row>
    <row r="508" spans="1:7" s="166" customFormat="1" ht="27.6" customHeight="1">
      <c r="A508" s="374" t="s">
        <v>3178</v>
      </c>
      <c r="B508" s="328" t="s">
        <v>1269</v>
      </c>
      <c r="C508" s="328" t="s">
        <v>3030</v>
      </c>
      <c r="D508" s="328" t="s">
        <v>3062</v>
      </c>
      <c r="E508" s="324">
        <v>44723</v>
      </c>
      <c r="F508" s="375">
        <v>1</v>
      </c>
      <c r="G508" s="346"/>
    </row>
    <row r="509" spans="1:7" s="166" customFormat="1" ht="27.6" customHeight="1">
      <c r="A509" s="374" t="s">
        <v>3179</v>
      </c>
      <c r="B509" s="328" t="s">
        <v>1546</v>
      </c>
      <c r="C509" s="328" t="s">
        <v>3031</v>
      </c>
      <c r="D509" s="328" t="s">
        <v>3062</v>
      </c>
      <c r="E509" s="324">
        <v>44726</v>
      </c>
      <c r="F509" s="375">
        <v>1</v>
      </c>
      <c r="G509" s="346"/>
    </row>
    <row r="510" spans="1:7" s="166" customFormat="1" ht="27.6" customHeight="1">
      <c r="A510" s="374" t="s">
        <v>3180</v>
      </c>
      <c r="B510" s="328" t="s">
        <v>3015</v>
      </c>
      <c r="C510" s="328" t="s">
        <v>3032</v>
      </c>
      <c r="D510" s="328" t="s">
        <v>3062</v>
      </c>
      <c r="E510" s="324">
        <v>44727</v>
      </c>
      <c r="F510" s="375">
        <v>1</v>
      </c>
      <c r="G510" s="346"/>
    </row>
    <row r="511" spans="1:7" s="166" customFormat="1" ht="27.6" customHeight="1">
      <c r="A511" s="374" t="s">
        <v>3181</v>
      </c>
      <c r="B511" s="328" t="s">
        <v>3016</v>
      </c>
      <c r="C511" s="328" t="s">
        <v>3033</v>
      </c>
      <c r="D511" s="328" t="s">
        <v>3062</v>
      </c>
      <c r="E511" s="324">
        <v>44727</v>
      </c>
      <c r="F511" s="375">
        <v>1</v>
      </c>
      <c r="G511" s="346"/>
    </row>
    <row r="512" spans="1:7" s="166" customFormat="1" ht="27.6" customHeight="1">
      <c r="A512" s="374" t="s">
        <v>3182</v>
      </c>
      <c r="B512" s="328" t="s">
        <v>3017</v>
      </c>
      <c r="C512" s="328" t="s">
        <v>1182</v>
      </c>
      <c r="D512" s="328" t="s">
        <v>3062</v>
      </c>
      <c r="E512" s="324">
        <v>44729</v>
      </c>
      <c r="F512" s="375">
        <v>1</v>
      </c>
      <c r="G512" s="346"/>
    </row>
    <row r="513" spans="1:7" s="166" customFormat="1" ht="27.6" customHeight="1">
      <c r="A513" s="374" t="s">
        <v>3183</v>
      </c>
      <c r="B513" s="328" t="s">
        <v>1696</v>
      </c>
      <c r="C513" s="328" t="s">
        <v>3034</v>
      </c>
      <c r="D513" s="328" t="s">
        <v>3063</v>
      </c>
      <c r="E513" s="324">
        <v>44730</v>
      </c>
      <c r="F513" s="375">
        <v>1</v>
      </c>
      <c r="G513" s="346"/>
    </row>
    <row r="514" spans="1:7" s="166" customFormat="1" ht="27.6" customHeight="1">
      <c r="A514" s="374" t="s">
        <v>3184</v>
      </c>
      <c r="B514" s="328" t="s">
        <v>1193</v>
      </c>
      <c r="C514" s="328" t="s">
        <v>3035</v>
      </c>
      <c r="D514" s="328" t="s">
        <v>3062</v>
      </c>
      <c r="E514" s="322">
        <v>44731</v>
      </c>
      <c r="F514" s="375">
        <v>2</v>
      </c>
      <c r="G514" s="346"/>
    </row>
    <row r="515" spans="1:7" s="166" customFormat="1" ht="27.6" customHeight="1">
      <c r="A515" s="374" t="s">
        <v>3185</v>
      </c>
      <c r="B515" s="328" t="s">
        <v>1550</v>
      </c>
      <c r="C515" s="328" t="s">
        <v>3036</v>
      </c>
      <c r="D515" s="328" t="s">
        <v>3064</v>
      </c>
      <c r="E515" s="324">
        <v>44737</v>
      </c>
      <c r="F515" s="375">
        <v>1</v>
      </c>
      <c r="G515" s="346"/>
    </row>
    <row r="516" spans="1:7" s="166" customFormat="1" ht="27.6" customHeight="1">
      <c r="A516" s="374" t="s">
        <v>3186</v>
      </c>
      <c r="B516" s="328" t="s">
        <v>1286</v>
      </c>
      <c r="C516" s="328" t="s">
        <v>3037</v>
      </c>
      <c r="D516" s="328" t="s">
        <v>3065</v>
      </c>
      <c r="E516" s="324">
        <v>44738</v>
      </c>
      <c r="F516" s="375">
        <v>2</v>
      </c>
      <c r="G516" s="346"/>
    </row>
    <row r="517" spans="1:7" s="166" customFormat="1" ht="27.6" customHeight="1">
      <c r="A517" s="374" t="s">
        <v>3187</v>
      </c>
      <c r="B517" s="328" t="s">
        <v>1286</v>
      </c>
      <c r="C517" s="328" t="s">
        <v>3038</v>
      </c>
      <c r="D517" s="328" t="s">
        <v>3062</v>
      </c>
      <c r="E517" s="324">
        <v>44741</v>
      </c>
      <c r="F517" s="375">
        <v>1</v>
      </c>
      <c r="G517" s="346"/>
    </row>
    <row r="518" spans="1:7" s="166" customFormat="1" ht="27.6" customHeight="1">
      <c r="A518" s="374" t="s">
        <v>3188</v>
      </c>
      <c r="B518" s="328" t="s">
        <v>3018</v>
      </c>
      <c r="C518" s="328" t="s">
        <v>3039</v>
      </c>
      <c r="D518" s="328" t="s">
        <v>3062</v>
      </c>
      <c r="E518" s="322">
        <v>44751</v>
      </c>
      <c r="F518" s="375">
        <v>2</v>
      </c>
      <c r="G518" s="346"/>
    </row>
    <row r="519" spans="1:7" s="166" customFormat="1" ht="27.6" customHeight="1">
      <c r="A519" s="374" t="s">
        <v>3189</v>
      </c>
      <c r="B519" s="328" t="s">
        <v>1693</v>
      </c>
      <c r="C519" s="328" t="s">
        <v>3040</v>
      </c>
      <c r="D519" s="328" t="s">
        <v>3066</v>
      </c>
      <c r="E519" s="324">
        <v>44752</v>
      </c>
      <c r="F519" s="375">
        <v>3</v>
      </c>
      <c r="G519" s="346"/>
    </row>
    <row r="520" spans="1:7" s="166" customFormat="1" ht="27.6" customHeight="1">
      <c r="A520" s="374" t="s">
        <v>3190</v>
      </c>
      <c r="B520" s="328" t="s">
        <v>3019</v>
      </c>
      <c r="C520" s="328" t="s">
        <v>3041</v>
      </c>
      <c r="D520" s="328" t="s">
        <v>3062</v>
      </c>
      <c r="E520" s="324">
        <v>44755</v>
      </c>
      <c r="F520" s="375">
        <v>1</v>
      </c>
      <c r="G520" s="346"/>
    </row>
    <row r="521" spans="1:7" s="166" customFormat="1" ht="27.6" customHeight="1">
      <c r="A521" s="374" t="s">
        <v>3191</v>
      </c>
      <c r="B521" s="328" t="s">
        <v>3020</v>
      </c>
      <c r="C521" s="328" t="s">
        <v>3042</v>
      </c>
      <c r="D521" s="328" t="s">
        <v>3067</v>
      </c>
      <c r="E521" s="324">
        <v>44761</v>
      </c>
      <c r="F521" s="375">
        <v>1</v>
      </c>
      <c r="G521" s="346"/>
    </row>
    <row r="522" spans="1:7" s="166" customFormat="1" ht="27.6" customHeight="1">
      <c r="A522" s="374" t="s">
        <v>3192</v>
      </c>
      <c r="B522" s="328" t="s">
        <v>1286</v>
      </c>
      <c r="C522" s="328" t="s">
        <v>3043</v>
      </c>
      <c r="D522" s="328" t="s">
        <v>3062</v>
      </c>
      <c r="E522" s="324">
        <v>44762</v>
      </c>
      <c r="F522" s="375">
        <v>1</v>
      </c>
      <c r="G522" s="346"/>
    </row>
    <row r="523" spans="1:7" s="166" customFormat="1" ht="27.6" customHeight="1">
      <c r="A523" s="374" t="s">
        <v>3193</v>
      </c>
      <c r="B523" s="328" t="s">
        <v>3021</v>
      </c>
      <c r="C523" s="328" t="s">
        <v>3044</v>
      </c>
      <c r="D523" s="328" t="s">
        <v>3062</v>
      </c>
      <c r="E523" s="324">
        <v>44762</v>
      </c>
      <c r="F523" s="375">
        <v>1</v>
      </c>
      <c r="G523" s="346"/>
    </row>
    <row r="524" spans="1:7" s="166" customFormat="1" ht="27.6" customHeight="1">
      <c r="A524" s="374" t="s">
        <v>3194</v>
      </c>
      <c r="B524" s="328" t="s">
        <v>3022</v>
      </c>
      <c r="C524" s="328" t="s">
        <v>3045</v>
      </c>
      <c r="D524" s="328" t="s">
        <v>3062</v>
      </c>
      <c r="E524" s="324">
        <v>44764</v>
      </c>
      <c r="F524" s="375">
        <v>1</v>
      </c>
      <c r="G524" s="346"/>
    </row>
    <row r="525" spans="1:7" s="348" customFormat="1" ht="27.6" hidden="1" customHeight="1">
      <c r="A525" s="374" t="s">
        <v>3195</v>
      </c>
      <c r="B525" s="376" t="s">
        <v>1658</v>
      </c>
      <c r="C525" s="376" t="s">
        <v>3046</v>
      </c>
      <c r="D525" s="376" t="s">
        <v>3062</v>
      </c>
      <c r="E525" s="377">
        <v>44770</v>
      </c>
      <c r="F525" s="378">
        <v>1</v>
      </c>
      <c r="G525" s="347"/>
    </row>
    <row r="526" spans="1:7" s="348" customFormat="1" ht="27.6" hidden="1" customHeight="1">
      <c r="A526" s="374" t="s">
        <v>3196</v>
      </c>
      <c r="B526" s="376" t="s">
        <v>1658</v>
      </c>
      <c r="C526" s="376" t="s">
        <v>3046</v>
      </c>
      <c r="D526" s="376" t="s">
        <v>3062</v>
      </c>
      <c r="E526" s="377">
        <v>44770</v>
      </c>
      <c r="F526" s="378">
        <v>1</v>
      </c>
      <c r="G526" s="347"/>
    </row>
    <row r="527" spans="1:7" s="166" customFormat="1" ht="27.6" customHeight="1">
      <c r="A527" s="374" t="s">
        <v>3197</v>
      </c>
      <c r="B527" s="328" t="s">
        <v>3023</v>
      </c>
      <c r="C527" s="328" t="s">
        <v>3047</v>
      </c>
      <c r="D527" s="328" t="s">
        <v>3062</v>
      </c>
      <c r="E527" s="324">
        <v>44770</v>
      </c>
      <c r="F527" s="375">
        <v>1</v>
      </c>
      <c r="G527" s="346"/>
    </row>
    <row r="528" spans="1:7" s="166" customFormat="1" ht="27.6" customHeight="1">
      <c r="A528" s="374" t="s">
        <v>3198</v>
      </c>
      <c r="B528" s="328" t="s">
        <v>3024</v>
      </c>
      <c r="C528" s="328" t="s">
        <v>3048</v>
      </c>
      <c r="D528" s="328" t="s">
        <v>3062</v>
      </c>
      <c r="E528" s="324">
        <v>44770</v>
      </c>
      <c r="F528" s="375">
        <v>1</v>
      </c>
      <c r="G528" s="346"/>
    </row>
    <row r="529" spans="1:7" s="166" customFormat="1" ht="27.6" customHeight="1">
      <c r="A529" s="374" t="s">
        <v>3199</v>
      </c>
      <c r="B529" s="328" t="s">
        <v>1180</v>
      </c>
      <c r="C529" s="328" t="s">
        <v>3049</v>
      </c>
      <c r="D529" s="328" t="s">
        <v>3068</v>
      </c>
      <c r="E529" s="324">
        <v>44779</v>
      </c>
      <c r="F529" s="375">
        <v>2</v>
      </c>
      <c r="G529" s="346"/>
    </row>
    <row r="530" spans="1:7" s="166" customFormat="1" ht="27.6" customHeight="1">
      <c r="A530" s="374" t="s">
        <v>3200</v>
      </c>
      <c r="B530" s="328" t="s">
        <v>3023</v>
      </c>
      <c r="C530" s="328" t="s">
        <v>3050</v>
      </c>
      <c r="D530" s="328" t="s">
        <v>3062</v>
      </c>
      <c r="E530" s="324">
        <v>44799</v>
      </c>
      <c r="F530" s="375">
        <v>1</v>
      </c>
      <c r="G530" s="346"/>
    </row>
    <row r="531" spans="1:7" s="166" customFormat="1" ht="27.6" customHeight="1">
      <c r="A531" s="374" t="s">
        <v>3201</v>
      </c>
      <c r="B531" s="328" t="s">
        <v>3025</v>
      </c>
      <c r="C531" s="328" t="s">
        <v>3051</v>
      </c>
      <c r="D531" s="328" t="s">
        <v>3069</v>
      </c>
      <c r="E531" s="324">
        <v>44800</v>
      </c>
      <c r="F531" s="375">
        <v>1</v>
      </c>
      <c r="G531" s="346"/>
    </row>
    <row r="532" spans="1:7" s="166" customFormat="1" ht="27.6" customHeight="1">
      <c r="A532" s="374" t="s">
        <v>3202</v>
      </c>
      <c r="B532" s="328" t="s">
        <v>2767</v>
      </c>
      <c r="C532" s="328" t="s">
        <v>3052</v>
      </c>
      <c r="D532" s="328" t="s">
        <v>3062</v>
      </c>
      <c r="E532" s="324">
        <v>44803</v>
      </c>
      <c r="F532" s="375">
        <v>1</v>
      </c>
      <c r="G532" s="346"/>
    </row>
    <row r="533" spans="1:7" s="166" customFormat="1" ht="27.6" customHeight="1">
      <c r="A533" s="374" t="s">
        <v>3203</v>
      </c>
      <c r="B533" s="328" t="s">
        <v>1672</v>
      </c>
      <c r="C533" s="328" t="s">
        <v>3053</v>
      </c>
      <c r="D533" s="328" t="s">
        <v>3062</v>
      </c>
      <c r="E533" s="324">
        <v>44812</v>
      </c>
      <c r="F533" s="375">
        <v>1</v>
      </c>
      <c r="G533" s="346"/>
    </row>
    <row r="534" spans="1:7" s="166" customFormat="1" ht="27.6" customHeight="1">
      <c r="A534" s="374" t="s">
        <v>3204</v>
      </c>
      <c r="B534" s="328" t="s">
        <v>3026</v>
      </c>
      <c r="C534" s="328" t="s">
        <v>3054</v>
      </c>
      <c r="D534" s="328" t="s">
        <v>3070</v>
      </c>
      <c r="E534" s="324">
        <v>44812</v>
      </c>
      <c r="F534" s="375">
        <v>1</v>
      </c>
      <c r="G534" s="346"/>
    </row>
    <row r="535" spans="1:7" s="166" customFormat="1" ht="27.6" customHeight="1">
      <c r="A535" s="374" t="s">
        <v>3205</v>
      </c>
      <c r="B535" s="328" t="s">
        <v>3026</v>
      </c>
      <c r="C535" s="328" t="s">
        <v>3055</v>
      </c>
      <c r="D535" s="328" t="s">
        <v>3070</v>
      </c>
      <c r="E535" s="324">
        <v>44819</v>
      </c>
      <c r="F535" s="375">
        <v>1</v>
      </c>
      <c r="G535" s="346"/>
    </row>
    <row r="536" spans="1:7" s="166" customFormat="1" ht="27.6" customHeight="1">
      <c r="A536" s="374" t="s">
        <v>3206</v>
      </c>
      <c r="B536" s="328" t="s">
        <v>3026</v>
      </c>
      <c r="C536" s="328" t="s">
        <v>3056</v>
      </c>
      <c r="D536" s="328" t="s">
        <v>3070</v>
      </c>
      <c r="E536" s="324">
        <v>44826</v>
      </c>
      <c r="F536" s="375">
        <v>1</v>
      </c>
      <c r="G536" s="346"/>
    </row>
    <row r="537" spans="1:7" s="166" customFormat="1" ht="27.6" customHeight="1">
      <c r="A537" s="374" t="s">
        <v>3207</v>
      </c>
      <c r="B537" s="328" t="s">
        <v>3072</v>
      </c>
      <c r="C537" s="328" t="s">
        <v>3073</v>
      </c>
      <c r="D537" s="328" t="s">
        <v>2860</v>
      </c>
      <c r="E537" s="324">
        <v>44825</v>
      </c>
      <c r="F537" s="375">
        <v>1</v>
      </c>
      <c r="G537" s="346"/>
    </row>
    <row r="538" spans="1:7" s="166" customFormat="1" ht="27.6" customHeight="1">
      <c r="A538" s="374" t="s">
        <v>3208</v>
      </c>
      <c r="B538" s="328" t="s">
        <v>1193</v>
      </c>
      <c r="C538" s="328" t="s">
        <v>3057</v>
      </c>
      <c r="D538" s="328" t="s">
        <v>3071</v>
      </c>
      <c r="E538" s="324">
        <v>44836</v>
      </c>
      <c r="F538" s="375">
        <v>3</v>
      </c>
      <c r="G538" s="346"/>
    </row>
    <row r="539" spans="1:7" s="166" customFormat="1" ht="27.6" customHeight="1">
      <c r="A539" s="374" t="s">
        <v>3209</v>
      </c>
      <c r="B539" s="328" t="s">
        <v>3026</v>
      </c>
      <c r="C539" s="328" t="s">
        <v>3058</v>
      </c>
      <c r="D539" s="328" t="s">
        <v>3070</v>
      </c>
      <c r="E539" s="324">
        <v>44840</v>
      </c>
      <c r="F539" s="375">
        <v>1</v>
      </c>
      <c r="G539" s="346"/>
    </row>
    <row r="540" spans="1:7" s="166" customFormat="1" ht="27.6" customHeight="1">
      <c r="A540" s="374" t="s">
        <v>3210</v>
      </c>
      <c r="B540" s="328" t="s">
        <v>1599</v>
      </c>
      <c r="C540" s="328" t="s">
        <v>3074</v>
      </c>
      <c r="D540" s="328" t="s">
        <v>2860</v>
      </c>
      <c r="E540" s="324">
        <v>44846</v>
      </c>
      <c r="F540" s="375">
        <v>1</v>
      </c>
      <c r="G540" s="346"/>
    </row>
    <row r="541" spans="1:7" s="166" customFormat="1" ht="27.6" customHeight="1">
      <c r="A541" s="374" t="s">
        <v>3211</v>
      </c>
      <c r="B541" s="328" t="s">
        <v>3026</v>
      </c>
      <c r="C541" s="328" t="s">
        <v>3059</v>
      </c>
      <c r="D541" s="328" t="s">
        <v>3070</v>
      </c>
      <c r="E541" s="324">
        <v>44847</v>
      </c>
      <c r="F541" s="375">
        <v>1</v>
      </c>
      <c r="G541" s="346"/>
    </row>
    <row r="542" spans="1:7" s="166" customFormat="1" ht="27.6" customHeight="1">
      <c r="A542" s="374" t="s">
        <v>3212</v>
      </c>
      <c r="B542" s="328" t="s">
        <v>3075</v>
      </c>
      <c r="C542" s="328" t="s">
        <v>3076</v>
      </c>
      <c r="D542" s="328" t="s">
        <v>2860</v>
      </c>
      <c r="E542" s="324">
        <v>44847</v>
      </c>
      <c r="F542" s="375">
        <v>1</v>
      </c>
      <c r="G542" s="346"/>
    </row>
    <row r="543" spans="1:7" s="166" customFormat="1" ht="27.6" customHeight="1">
      <c r="A543" s="374" t="s">
        <v>3213</v>
      </c>
      <c r="B543" s="328" t="s">
        <v>1672</v>
      </c>
      <c r="C543" s="328" t="s">
        <v>3060</v>
      </c>
      <c r="D543" s="328" t="s">
        <v>3062</v>
      </c>
      <c r="E543" s="324">
        <v>44849</v>
      </c>
      <c r="F543" s="375">
        <v>2</v>
      </c>
      <c r="G543" s="346"/>
    </row>
    <row r="544" spans="1:7" s="166" customFormat="1" ht="27.6" customHeight="1">
      <c r="A544" s="374" t="s">
        <v>3214</v>
      </c>
      <c r="B544" s="328" t="s">
        <v>3072</v>
      </c>
      <c r="C544" s="328" t="s">
        <v>3077</v>
      </c>
      <c r="D544" s="328" t="s">
        <v>2860</v>
      </c>
      <c r="E544" s="324">
        <v>44853</v>
      </c>
      <c r="F544" s="375">
        <v>1</v>
      </c>
      <c r="G544" s="346"/>
    </row>
    <row r="545" spans="1:7" s="166" customFormat="1" ht="27.6" customHeight="1">
      <c r="A545" s="374" t="s">
        <v>3215</v>
      </c>
      <c r="B545" s="328" t="s">
        <v>1658</v>
      </c>
      <c r="C545" s="328" t="s">
        <v>3046</v>
      </c>
      <c r="D545" s="328" t="s">
        <v>2860</v>
      </c>
      <c r="E545" s="324">
        <v>44860</v>
      </c>
      <c r="F545" s="375">
        <v>1</v>
      </c>
      <c r="G545" s="346"/>
    </row>
    <row r="546" spans="1:7" s="166" customFormat="1" ht="27.6" customHeight="1">
      <c r="A546" s="374" t="s">
        <v>3216</v>
      </c>
      <c r="B546" s="328" t="s">
        <v>1575</v>
      </c>
      <c r="C546" s="328" t="s">
        <v>3081</v>
      </c>
      <c r="D546" s="328" t="s">
        <v>2860</v>
      </c>
      <c r="E546" s="324">
        <v>44863</v>
      </c>
      <c r="F546" s="375">
        <v>1</v>
      </c>
      <c r="G546" s="346"/>
    </row>
    <row r="547" spans="1:7" s="166" customFormat="1" ht="27.6" customHeight="1">
      <c r="A547" s="374" t="s">
        <v>3217</v>
      </c>
      <c r="B547" s="328" t="s">
        <v>1599</v>
      </c>
      <c r="C547" s="328" t="s">
        <v>3082</v>
      </c>
      <c r="D547" s="328" t="s">
        <v>2860</v>
      </c>
      <c r="E547" s="324">
        <v>44867</v>
      </c>
      <c r="F547" s="375">
        <v>1</v>
      </c>
      <c r="G547" s="346"/>
    </row>
    <row r="548" spans="1:7" s="166" customFormat="1" ht="27.6" customHeight="1">
      <c r="A548" s="374" t="s">
        <v>3218</v>
      </c>
      <c r="B548" s="328" t="s">
        <v>3078</v>
      </c>
      <c r="C548" s="328" t="s">
        <v>3083</v>
      </c>
      <c r="D548" s="328" t="s">
        <v>2860</v>
      </c>
      <c r="E548" s="324">
        <v>44869</v>
      </c>
      <c r="F548" s="375">
        <v>1</v>
      </c>
      <c r="G548" s="346"/>
    </row>
    <row r="549" spans="1:7" s="166" customFormat="1" ht="27.6" customHeight="1">
      <c r="A549" s="374" t="s">
        <v>3219</v>
      </c>
      <c r="B549" s="328" t="s">
        <v>3079</v>
      </c>
      <c r="C549" s="328" t="s">
        <v>3084</v>
      </c>
      <c r="D549" s="328" t="s">
        <v>2860</v>
      </c>
      <c r="E549" s="324">
        <v>44874</v>
      </c>
      <c r="F549" s="375">
        <v>1</v>
      </c>
      <c r="G549" s="346"/>
    </row>
    <row r="550" spans="1:7" s="166" customFormat="1" ht="27.6" customHeight="1">
      <c r="A550" s="374" t="s">
        <v>3220</v>
      </c>
      <c r="B550" s="328" t="s">
        <v>3080</v>
      </c>
      <c r="C550" s="328" t="s">
        <v>3085</v>
      </c>
      <c r="D550" s="328" t="s">
        <v>2860</v>
      </c>
      <c r="E550" s="324">
        <v>44881</v>
      </c>
      <c r="F550" s="375">
        <v>1</v>
      </c>
      <c r="G550" s="346"/>
    </row>
    <row r="551" spans="1:7" s="166" customFormat="1" ht="27.6" customHeight="1">
      <c r="A551" s="374" t="s">
        <v>3221</v>
      </c>
      <c r="B551" s="328" t="s">
        <v>3027</v>
      </c>
      <c r="C551" s="328" t="s">
        <v>3061</v>
      </c>
      <c r="D551" s="328" t="s">
        <v>3062</v>
      </c>
      <c r="E551" s="324">
        <v>44884</v>
      </c>
      <c r="F551" s="375">
        <v>2</v>
      </c>
      <c r="G551" s="346"/>
    </row>
    <row r="552" spans="1:7" s="166" customFormat="1" ht="27.6" customHeight="1">
      <c r="A552" s="374" t="s">
        <v>3222</v>
      </c>
      <c r="B552" s="328" t="s">
        <v>1269</v>
      </c>
      <c r="C552" s="328" t="s">
        <v>3086</v>
      </c>
      <c r="D552" s="328" t="s">
        <v>2860</v>
      </c>
      <c r="E552" s="324">
        <v>44884</v>
      </c>
      <c r="F552" s="375">
        <v>1</v>
      </c>
      <c r="G552" s="346"/>
    </row>
    <row r="553" spans="1:7" s="166" customFormat="1" ht="27.6" customHeight="1">
      <c r="A553" s="374" t="s">
        <v>3223</v>
      </c>
      <c r="B553" s="328" t="s">
        <v>3020</v>
      </c>
      <c r="C553" s="328" t="s">
        <v>3111</v>
      </c>
      <c r="D553" s="328" t="s">
        <v>3163</v>
      </c>
      <c r="E553" s="324">
        <v>44894</v>
      </c>
      <c r="F553" s="375">
        <v>1</v>
      </c>
      <c r="G553" s="346"/>
    </row>
    <row r="554" spans="1:7" s="166" customFormat="1" ht="27.6" customHeight="1">
      <c r="A554" s="374" t="s">
        <v>3224</v>
      </c>
      <c r="B554" s="328" t="s">
        <v>3014</v>
      </c>
      <c r="C554" s="328" t="s">
        <v>3112</v>
      </c>
      <c r="D554" s="328" t="s">
        <v>3164</v>
      </c>
      <c r="E554" s="324">
        <v>44895</v>
      </c>
      <c r="F554" s="375">
        <v>1</v>
      </c>
      <c r="G554" s="346"/>
    </row>
    <row r="555" spans="1:7" s="166" customFormat="1" ht="27.6" customHeight="1">
      <c r="A555" s="374" t="s">
        <v>3225</v>
      </c>
      <c r="B555" s="328" t="s">
        <v>3087</v>
      </c>
      <c r="C555" s="328" t="s">
        <v>3113</v>
      </c>
      <c r="D555" s="328" t="s">
        <v>2860</v>
      </c>
      <c r="E555" s="324">
        <v>44895</v>
      </c>
      <c r="F555" s="375">
        <v>1</v>
      </c>
      <c r="G555" s="346"/>
    </row>
    <row r="556" spans="1:7" s="166" customFormat="1" ht="27.6" customHeight="1">
      <c r="A556" s="374" t="s">
        <v>3226</v>
      </c>
      <c r="B556" s="328" t="s">
        <v>3025</v>
      </c>
      <c r="C556" s="328" t="s">
        <v>3114</v>
      </c>
      <c r="D556" s="328" t="s">
        <v>2860</v>
      </c>
      <c r="E556" s="324">
        <v>44898</v>
      </c>
      <c r="F556" s="375">
        <v>2</v>
      </c>
      <c r="G556" s="346"/>
    </row>
    <row r="557" spans="1:7" s="166" customFormat="1" ht="27.6" customHeight="1">
      <c r="A557" s="374" t="s">
        <v>3227</v>
      </c>
      <c r="B557" s="328" t="s">
        <v>3017</v>
      </c>
      <c r="C557" s="328" t="s">
        <v>1182</v>
      </c>
      <c r="D557" s="328" t="s">
        <v>2860</v>
      </c>
      <c r="E557" s="324">
        <v>44904</v>
      </c>
      <c r="F557" s="375">
        <v>1</v>
      </c>
      <c r="G557" s="346"/>
    </row>
    <row r="558" spans="1:7" s="166" customFormat="1" ht="27.6" customHeight="1">
      <c r="A558" s="374" t="s">
        <v>3228</v>
      </c>
      <c r="B558" s="328" t="s">
        <v>3088</v>
      </c>
      <c r="C558" s="328" t="s">
        <v>3115</v>
      </c>
      <c r="D558" s="328" t="s">
        <v>2860</v>
      </c>
      <c r="E558" s="324">
        <v>44905</v>
      </c>
      <c r="F558" s="375">
        <v>1</v>
      </c>
      <c r="G558" s="346"/>
    </row>
    <row r="559" spans="1:7" s="166" customFormat="1" ht="27.6" customHeight="1">
      <c r="A559" s="374" t="s">
        <v>3229</v>
      </c>
      <c r="B559" s="328" t="s">
        <v>3089</v>
      </c>
      <c r="C559" s="328" t="s">
        <v>3116</v>
      </c>
      <c r="D559" s="328" t="s">
        <v>2860</v>
      </c>
      <c r="E559" s="324">
        <v>44909</v>
      </c>
      <c r="F559" s="375">
        <v>1</v>
      </c>
      <c r="G559" s="346"/>
    </row>
    <row r="560" spans="1:7" s="166" customFormat="1" ht="27.6" customHeight="1">
      <c r="A560" s="374" t="s">
        <v>3230</v>
      </c>
      <c r="B560" s="328" t="s">
        <v>1658</v>
      </c>
      <c r="C560" s="328" t="s">
        <v>3117</v>
      </c>
      <c r="D560" s="328" t="s">
        <v>2860</v>
      </c>
      <c r="E560" s="324">
        <v>44910</v>
      </c>
      <c r="F560" s="375">
        <v>1</v>
      </c>
      <c r="G560" s="346"/>
    </row>
    <row r="561" spans="1:7" s="166" customFormat="1" ht="27.6" customHeight="1">
      <c r="A561" s="374" t="s">
        <v>3231</v>
      </c>
      <c r="B561" s="328" t="s">
        <v>3090</v>
      </c>
      <c r="C561" s="328" t="s">
        <v>3118</v>
      </c>
      <c r="D561" s="328" t="s">
        <v>2860</v>
      </c>
      <c r="E561" s="324">
        <v>44912</v>
      </c>
      <c r="F561" s="375">
        <v>2</v>
      </c>
      <c r="G561" s="346"/>
    </row>
    <row r="562" spans="1:7" s="166" customFormat="1" ht="27.6" customHeight="1">
      <c r="A562" s="374" t="s">
        <v>3232</v>
      </c>
      <c r="B562" s="328" t="s">
        <v>3091</v>
      </c>
      <c r="C562" s="328" t="s">
        <v>3119</v>
      </c>
      <c r="D562" s="328" t="s">
        <v>3165</v>
      </c>
      <c r="E562" s="324">
        <v>44913</v>
      </c>
      <c r="F562" s="375">
        <v>2</v>
      </c>
      <c r="G562" s="346"/>
    </row>
    <row r="563" spans="1:7" s="166" customFormat="1" ht="27.6" customHeight="1">
      <c r="A563" s="374" t="s">
        <v>3233</v>
      </c>
      <c r="B563" s="328" t="s">
        <v>3092</v>
      </c>
      <c r="C563" s="328" t="s">
        <v>3120</v>
      </c>
      <c r="D563" s="328" t="s">
        <v>2860</v>
      </c>
      <c r="E563" s="324">
        <v>44913</v>
      </c>
      <c r="F563" s="375">
        <v>2</v>
      </c>
      <c r="G563" s="346"/>
    </row>
    <row r="564" spans="1:7" s="348" customFormat="1" ht="27.6" hidden="1" customHeight="1">
      <c r="A564" s="376" t="s">
        <v>3234</v>
      </c>
      <c r="B564" s="376" t="s">
        <v>3093</v>
      </c>
      <c r="C564" s="376" t="s">
        <v>3435</v>
      </c>
      <c r="D564" s="376" t="s">
        <v>2860</v>
      </c>
      <c r="E564" s="377">
        <v>44913</v>
      </c>
      <c r="F564" s="378"/>
      <c r="G564" s="347"/>
    </row>
    <row r="565" spans="1:7" ht="27.6" customHeight="1">
      <c r="A565" s="374" t="s">
        <v>3235</v>
      </c>
      <c r="B565" s="328" t="s">
        <v>1691</v>
      </c>
      <c r="C565" s="328" t="s">
        <v>3121</v>
      </c>
      <c r="D565" s="328" t="s">
        <v>2860</v>
      </c>
      <c r="E565" s="379">
        <v>44915</v>
      </c>
      <c r="F565" s="375">
        <v>1</v>
      </c>
      <c r="G565" s="346"/>
    </row>
    <row r="566" spans="1:7" ht="27.6" customHeight="1">
      <c r="A566" s="374" t="s">
        <v>3236</v>
      </c>
      <c r="B566" s="328" t="s">
        <v>3094</v>
      </c>
      <c r="C566" s="328" t="s">
        <v>3122</v>
      </c>
      <c r="D566" s="328" t="s">
        <v>2860</v>
      </c>
      <c r="E566" s="379">
        <v>44916</v>
      </c>
      <c r="F566" s="375">
        <v>1</v>
      </c>
      <c r="G566" s="346"/>
    </row>
    <row r="567" spans="1:7" ht="27.6" customHeight="1">
      <c r="A567" s="374" t="s">
        <v>3237</v>
      </c>
      <c r="B567" s="328" t="s">
        <v>2816</v>
      </c>
      <c r="C567" s="328" t="s">
        <v>3123</v>
      </c>
      <c r="D567" s="328" t="s">
        <v>3166</v>
      </c>
      <c r="E567" s="379">
        <v>44934</v>
      </c>
      <c r="F567" s="375">
        <v>2</v>
      </c>
      <c r="G567" s="346"/>
    </row>
    <row r="568" spans="1:7" ht="27.6" customHeight="1">
      <c r="A568" s="374" t="s">
        <v>3238</v>
      </c>
      <c r="B568" s="328" t="s">
        <v>3092</v>
      </c>
      <c r="C568" s="328" t="s">
        <v>3124</v>
      </c>
      <c r="D568" s="328" t="s">
        <v>2860</v>
      </c>
      <c r="E568" s="379">
        <v>44940</v>
      </c>
      <c r="F568" s="375">
        <v>2</v>
      </c>
      <c r="G568" s="346"/>
    </row>
    <row r="569" spans="1:7" ht="27.6" customHeight="1">
      <c r="A569" s="374" t="s">
        <v>3239</v>
      </c>
      <c r="B569" s="328" t="s">
        <v>3095</v>
      </c>
      <c r="C569" s="328" t="s">
        <v>3125</v>
      </c>
      <c r="D569" s="328" t="s">
        <v>2860</v>
      </c>
      <c r="E569" s="379">
        <v>44944</v>
      </c>
      <c r="F569" s="375">
        <v>1</v>
      </c>
      <c r="G569" s="346"/>
    </row>
    <row r="570" spans="1:7" ht="27.6" customHeight="1">
      <c r="A570" s="374" t="s">
        <v>3240</v>
      </c>
      <c r="B570" s="328" t="s">
        <v>3096</v>
      </c>
      <c r="C570" s="328" t="s">
        <v>3126</v>
      </c>
      <c r="D570" s="328" t="s">
        <v>2860</v>
      </c>
      <c r="E570" s="379">
        <v>44944</v>
      </c>
      <c r="F570" s="375">
        <v>1</v>
      </c>
      <c r="G570" s="346"/>
    </row>
    <row r="571" spans="1:7" ht="27.6" customHeight="1">
      <c r="A571" s="374" t="s">
        <v>3241</v>
      </c>
      <c r="B571" s="328" t="s">
        <v>3075</v>
      </c>
      <c r="C571" s="328" t="s">
        <v>3127</v>
      </c>
      <c r="D571" s="328" t="s">
        <v>2860</v>
      </c>
      <c r="E571" s="379">
        <v>44944</v>
      </c>
      <c r="F571" s="375">
        <v>1</v>
      </c>
      <c r="G571" s="346"/>
    </row>
    <row r="572" spans="1:7" ht="27.6" customHeight="1">
      <c r="A572" s="374" t="s">
        <v>3242</v>
      </c>
      <c r="B572" s="328" t="s">
        <v>3026</v>
      </c>
      <c r="C572" s="328" t="s">
        <v>3128</v>
      </c>
      <c r="D572" s="328" t="s">
        <v>2860</v>
      </c>
      <c r="E572" s="379">
        <v>44945</v>
      </c>
      <c r="F572" s="375">
        <v>1</v>
      </c>
      <c r="G572" s="346"/>
    </row>
    <row r="573" spans="1:7" ht="27.6" customHeight="1">
      <c r="A573" s="374" t="s">
        <v>3243</v>
      </c>
      <c r="B573" s="328" t="s">
        <v>1672</v>
      </c>
      <c r="C573" s="328" t="s">
        <v>3129</v>
      </c>
      <c r="D573" s="328" t="s">
        <v>2860</v>
      </c>
      <c r="E573" s="379">
        <v>44945</v>
      </c>
      <c r="F573" s="375">
        <v>1</v>
      </c>
      <c r="G573" s="346"/>
    </row>
    <row r="574" spans="1:7" ht="27.6" customHeight="1">
      <c r="A574" s="374" t="s">
        <v>3244</v>
      </c>
      <c r="B574" s="328" t="s">
        <v>3097</v>
      </c>
      <c r="C574" s="328" t="s">
        <v>3130</v>
      </c>
      <c r="D574" s="328" t="s">
        <v>2860</v>
      </c>
      <c r="E574" s="379">
        <v>44945</v>
      </c>
      <c r="F574" s="375">
        <v>1</v>
      </c>
      <c r="G574" s="346"/>
    </row>
    <row r="575" spans="1:7" ht="27.6" customHeight="1">
      <c r="A575" s="374" t="s">
        <v>3245</v>
      </c>
      <c r="B575" s="328" t="s">
        <v>3098</v>
      </c>
      <c r="C575" s="328" t="s">
        <v>3131</v>
      </c>
      <c r="D575" s="328" t="s">
        <v>2860</v>
      </c>
      <c r="E575" s="379">
        <v>44946</v>
      </c>
      <c r="F575" s="375">
        <v>1</v>
      </c>
      <c r="G575" s="346"/>
    </row>
    <row r="576" spans="1:7" ht="27.6" customHeight="1">
      <c r="A576" s="374" t="s">
        <v>3246</v>
      </c>
      <c r="B576" s="328" t="s">
        <v>3026</v>
      </c>
      <c r="C576" s="328" t="s">
        <v>3132</v>
      </c>
      <c r="D576" s="328" t="s">
        <v>2860</v>
      </c>
      <c r="E576" s="379">
        <v>44952</v>
      </c>
      <c r="F576" s="375">
        <v>1</v>
      </c>
      <c r="G576" s="346"/>
    </row>
    <row r="577" spans="1:7" ht="27.6" customHeight="1">
      <c r="A577" s="374" t="s">
        <v>3247</v>
      </c>
      <c r="B577" s="328" t="s">
        <v>3099</v>
      </c>
      <c r="C577" s="328" t="s">
        <v>3133</v>
      </c>
      <c r="D577" s="328" t="s">
        <v>2860</v>
      </c>
      <c r="E577" s="379">
        <v>44952</v>
      </c>
      <c r="F577" s="375">
        <v>1</v>
      </c>
      <c r="G577" s="346"/>
    </row>
    <row r="578" spans="1:7" ht="27.6" customHeight="1">
      <c r="A578" s="374" t="s">
        <v>3248</v>
      </c>
      <c r="B578" s="328" t="s">
        <v>2751</v>
      </c>
      <c r="C578" s="328" t="s">
        <v>3134</v>
      </c>
      <c r="D578" s="328" t="s">
        <v>3167</v>
      </c>
      <c r="E578" s="379">
        <v>44955</v>
      </c>
      <c r="F578" s="375">
        <v>2</v>
      </c>
      <c r="G578" s="346"/>
    </row>
    <row r="579" spans="1:7" ht="27.6" customHeight="1">
      <c r="A579" s="374" t="s">
        <v>3249</v>
      </c>
      <c r="B579" s="328" t="s">
        <v>2706</v>
      </c>
      <c r="C579" s="328" t="s">
        <v>3121</v>
      </c>
      <c r="D579" s="328" t="s">
        <v>2860</v>
      </c>
      <c r="E579" s="379">
        <v>44957</v>
      </c>
      <c r="F579" s="375">
        <v>1</v>
      </c>
      <c r="G579" s="346"/>
    </row>
    <row r="580" spans="1:7" ht="27.6" customHeight="1">
      <c r="A580" s="374" t="s">
        <v>3250</v>
      </c>
      <c r="B580" s="328" t="s">
        <v>3100</v>
      </c>
      <c r="C580" s="328" t="s">
        <v>3135</v>
      </c>
      <c r="D580" s="328" t="s">
        <v>2860</v>
      </c>
      <c r="E580" s="379">
        <v>44959</v>
      </c>
      <c r="F580" s="375">
        <v>1</v>
      </c>
      <c r="G580" s="346"/>
    </row>
    <row r="581" spans="1:7" ht="27.6" customHeight="1">
      <c r="A581" s="374" t="s">
        <v>3251</v>
      </c>
      <c r="B581" s="328" t="s">
        <v>3026</v>
      </c>
      <c r="C581" s="328" t="s">
        <v>3136</v>
      </c>
      <c r="D581" s="328" t="s">
        <v>2860</v>
      </c>
      <c r="E581" s="379">
        <v>44959</v>
      </c>
      <c r="F581" s="375">
        <v>1</v>
      </c>
      <c r="G581" s="346"/>
    </row>
    <row r="582" spans="1:7" ht="27.6" customHeight="1">
      <c r="A582" s="374" t="s">
        <v>3252</v>
      </c>
      <c r="B582" s="328" t="s">
        <v>1269</v>
      </c>
      <c r="C582" s="328" t="s">
        <v>3137</v>
      </c>
      <c r="D582" s="328" t="s">
        <v>2860</v>
      </c>
      <c r="E582" s="379">
        <v>44961</v>
      </c>
      <c r="F582" s="375">
        <v>1</v>
      </c>
      <c r="G582" s="346"/>
    </row>
    <row r="583" spans="1:7" ht="27.6" customHeight="1">
      <c r="A583" s="374" t="s">
        <v>3253</v>
      </c>
      <c r="B583" s="328" t="s">
        <v>3026</v>
      </c>
      <c r="C583" s="328" t="s">
        <v>3138</v>
      </c>
      <c r="D583" s="328" t="s">
        <v>2860</v>
      </c>
      <c r="E583" s="379">
        <v>44966</v>
      </c>
      <c r="F583" s="375">
        <v>1</v>
      </c>
      <c r="G583" s="346"/>
    </row>
    <row r="584" spans="1:7" ht="27.6" customHeight="1">
      <c r="A584" s="374" t="s">
        <v>3254</v>
      </c>
      <c r="B584" s="328" t="s">
        <v>3101</v>
      </c>
      <c r="C584" s="328" t="s">
        <v>3139</v>
      </c>
      <c r="D584" s="328" t="s">
        <v>2860</v>
      </c>
      <c r="E584" s="379">
        <v>44969</v>
      </c>
      <c r="F584" s="375">
        <v>2</v>
      </c>
      <c r="G584" s="346"/>
    </row>
    <row r="585" spans="1:7" ht="27.6" customHeight="1">
      <c r="A585" s="374" t="s">
        <v>3255</v>
      </c>
      <c r="B585" s="328" t="s">
        <v>1693</v>
      </c>
      <c r="C585" s="328" t="s">
        <v>3140</v>
      </c>
      <c r="D585" s="328" t="s">
        <v>3168</v>
      </c>
      <c r="E585" s="379">
        <v>44969</v>
      </c>
      <c r="F585" s="375">
        <v>3</v>
      </c>
      <c r="G585" s="346"/>
    </row>
    <row r="586" spans="1:7" ht="27.6" customHeight="1">
      <c r="A586" s="374" t="s">
        <v>3256</v>
      </c>
      <c r="B586" s="328" t="s">
        <v>3096</v>
      </c>
      <c r="C586" s="328" t="s">
        <v>3141</v>
      </c>
      <c r="D586" s="328" t="s">
        <v>2860</v>
      </c>
      <c r="E586" s="379">
        <v>44972</v>
      </c>
      <c r="F586" s="375">
        <v>1</v>
      </c>
      <c r="G586" s="346"/>
    </row>
    <row r="587" spans="1:7" ht="27.6" customHeight="1">
      <c r="A587" s="374" t="s">
        <v>3257</v>
      </c>
      <c r="B587" s="328" t="s">
        <v>3026</v>
      </c>
      <c r="C587" s="328" t="s">
        <v>3142</v>
      </c>
      <c r="D587" s="328" t="s">
        <v>2860</v>
      </c>
      <c r="E587" s="379">
        <v>44973</v>
      </c>
      <c r="F587" s="375">
        <v>1</v>
      </c>
      <c r="G587" s="346"/>
    </row>
    <row r="588" spans="1:7" ht="27.6" customHeight="1">
      <c r="A588" s="374" t="s">
        <v>3258</v>
      </c>
      <c r="B588" s="328" t="s">
        <v>1179</v>
      </c>
      <c r="C588" s="328" t="s">
        <v>3143</v>
      </c>
      <c r="D588" s="328" t="s">
        <v>3169</v>
      </c>
      <c r="E588" s="379">
        <v>44974</v>
      </c>
      <c r="F588" s="375">
        <v>1</v>
      </c>
      <c r="G588" s="346"/>
    </row>
    <row r="589" spans="1:7" ht="27.6" customHeight="1">
      <c r="A589" s="374" t="s">
        <v>3259</v>
      </c>
      <c r="B589" s="328" t="s">
        <v>1178</v>
      </c>
      <c r="C589" s="328" t="s">
        <v>3144</v>
      </c>
      <c r="D589" s="328" t="s">
        <v>2860</v>
      </c>
      <c r="E589" s="379">
        <v>44974</v>
      </c>
      <c r="F589" s="375">
        <v>1</v>
      </c>
      <c r="G589" s="346"/>
    </row>
    <row r="590" spans="1:7" ht="27.6" customHeight="1">
      <c r="A590" s="374" t="s">
        <v>3260</v>
      </c>
      <c r="B590" s="328" t="s">
        <v>3102</v>
      </c>
      <c r="C590" s="328" t="s">
        <v>3145</v>
      </c>
      <c r="D590" s="328" t="s">
        <v>3170</v>
      </c>
      <c r="E590" s="379">
        <v>44975</v>
      </c>
      <c r="F590" s="375">
        <v>2</v>
      </c>
      <c r="G590" s="346"/>
    </row>
    <row r="591" spans="1:7" ht="27.6" customHeight="1">
      <c r="A591" s="374" t="s">
        <v>3261</v>
      </c>
      <c r="B591" s="328" t="s">
        <v>1546</v>
      </c>
      <c r="C591" s="328" t="s">
        <v>3146</v>
      </c>
      <c r="D591" s="328" t="s">
        <v>2860</v>
      </c>
      <c r="E591" s="379">
        <v>44975</v>
      </c>
      <c r="F591" s="375">
        <v>1</v>
      </c>
      <c r="G591" s="346"/>
    </row>
    <row r="592" spans="1:7" ht="27.6" customHeight="1">
      <c r="A592" s="374" t="s">
        <v>3262</v>
      </c>
      <c r="B592" s="328" t="s">
        <v>3103</v>
      </c>
      <c r="C592" s="328" t="s">
        <v>3147</v>
      </c>
      <c r="D592" s="328" t="s">
        <v>2860</v>
      </c>
      <c r="E592" s="379">
        <v>44979</v>
      </c>
      <c r="F592" s="375">
        <v>1</v>
      </c>
      <c r="G592" s="346"/>
    </row>
    <row r="593" spans="1:7" ht="27.6" customHeight="1">
      <c r="A593" s="374" t="s">
        <v>3263</v>
      </c>
      <c r="B593" s="328" t="s">
        <v>1672</v>
      </c>
      <c r="C593" s="328" t="s">
        <v>3148</v>
      </c>
      <c r="D593" s="328" t="s">
        <v>2860</v>
      </c>
      <c r="E593" s="379">
        <v>44982</v>
      </c>
      <c r="F593" s="375">
        <v>2</v>
      </c>
      <c r="G593" s="346"/>
    </row>
    <row r="594" spans="1:7" ht="27.6" customHeight="1">
      <c r="A594" s="374" t="s">
        <v>3264</v>
      </c>
      <c r="B594" s="328" t="s">
        <v>1575</v>
      </c>
      <c r="C594" s="328" t="s">
        <v>3149</v>
      </c>
      <c r="D594" s="328" t="s">
        <v>2860</v>
      </c>
      <c r="E594" s="379">
        <v>44982</v>
      </c>
      <c r="F594" s="375">
        <v>1</v>
      </c>
      <c r="G594" s="346"/>
    </row>
    <row r="595" spans="1:7" s="349" customFormat="1" ht="27.6" hidden="1" customHeight="1">
      <c r="A595" s="376" t="s">
        <v>3265</v>
      </c>
      <c r="B595" s="376" t="s">
        <v>3104</v>
      </c>
      <c r="C595" s="376" t="s">
        <v>3434</v>
      </c>
      <c r="D595" s="376" t="s">
        <v>2860</v>
      </c>
      <c r="E595" s="380">
        <v>44985</v>
      </c>
      <c r="F595" s="378"/>
      <c r="G595" s="347"/>
    </row>
    <row r="596" spans="1:7" ht="27.6" customHeight="1">
      <c r="A596" s="374" t="s">
        <v>3266</v>
      </c>
      <c r="B596" s="328" t="s">
        <v>3104</v>
      </c>
      <c r="C596" s="328" t="s">
        <v>3150</v>
      </c>
      <c r="D596" s="328" t="s">
        <v>2860</v>
      </c>
      <c r="E596" s="379">
        <v>44985</v>
      </c>
      <c r="F596" s="375">
        <v>1</v>
      </c>
      <c r="G596" s="346"/>
    </row>
    <row r="597" spans="1:7" ht="27.6" customHeight="1">
      <c r="A597" s="374" t="s">
        <v>3267</v>
      </c>
      <c r="B597" s="328" t="s">
        <v>3100</v>
      </c>
      <c r="C597" s="328" t="s">
        <v>3151</v>
      </c>
      <c r="D597" s="328" t="s">
        <v>2860</v>
      </c>
      <c r="E597" s="379">
        <v>44987</v>
      </c>
      <c r="F597" s="375">
        <v>1</v>
      </c>
      <c r="G597" s="346"/>
    </row>
    <row r="598" spans="1:7" ht="27.6" customHeight="1">
      <c r="A598" s="374" t="s">
        <v>3268</v>
      </c>
      <c r="B598" s="328" t="s">
        <v>3105</v>
      </c>
      <c r="C598" s="328" t="s">
        <v>3152</v>
      </c>
      <c r="D598" s="328" t="s">
        <v>3171</v>
      </c>
      <c r="E598" s="379">
        <v>44993</v>
      </c>
      <c r="F598" s="375">
        <v>1</v>
      </c>
      <c r="G598" s="346"/>
    </row>
    <row r="599" spans="1:7" ht="27.6" customHeight="1">
      <c r="A599" s="374" t="s">
        <v>3269</v>
      </c>
      <c r="B599" s="328" t="s">
        <v>3075</v>
      </c>
      <c r="C599" s="328" t="s">
        <v>3153</v>
      </c>
      <c r="D599" s="328" t="s">
        <v>2860</v>
      </c>
      <c r="E599" s="379">
        <v>44995</v>
      </c>
      <c r="F599" s="375">
        <v>1</v>
      </c>
      <c r="G599" s="346"/>
    </row>
    <row r="600" spans="1:7" ht="27.6" customHeight="1">
      <c r="A600" s="374" t="s">
        <v>3270</v>
      </c>
      <c r="B600" s="328" t="s">
        <v>1550</v>
      </c>
      <c r="C600" s="328" t="s">
        <v>3154</v>
      </c>
      <c r="D600" s="328" t="s">
        <v>3172</v>
      </c>
      <c r="E600" s="379">
        <v>44996</v>
      </c>
      <c r="F600" s="375">
        <v>2</v>
      </c>
      <c r="G600" s="346"/>
    </row>
    <row r="601" spans="1:7" ht="27.6" customHeight="1">
      <c r="A601" s="374" t="s">
        <v>3271</v>
      </c>
      <c r="B601" s="328" t="s">
        <v>3106</v>
      </c>
      <c r="C601" s="328" t="s">
        <v>3155</v>
      </c>
      <c r="D601" s="328" t="s">
        <v>2860</v>
      </c>
      <c r="E601" s="379">
        <v>44996</v>
      </c>
      <c r="F601" s="375">
        <v>1</v>
      </c>
      <c r="G601" s="346"/>
    </row>
    <row r="602" spans="1:7" ht="27.6" customHeight="1">
      <c r="A602" s="374" t="s">
        <v>3272</v>
      </c>
      <c r="B602" s="328" t="s">
        <v>3107</v>
      </c>
      <c r="C602" s="328" t="s">
        <v>3155</v>
      </c>
      <c r="D602" s="328" t="s">
        <v>3173</v>
      </c>
      <c r="E602" s="379">
        <v>44996</v>
      </c>
      <c r="F602" s="375">
        <v>2</v>
      </c>
      <c r="G602" s="346"/>
    </row>
    <row r="603" spans="1:7" ht="27.6" customHeight="1">
      <c r="A603" s="374" t="s">
        <v>3273</v>
      </c>
      <c r="B603" s="328" t="s">
        <v>3096</v>
      </c>
      <c r="C603" s="328" t="s">
        <v>3156</v>
      </c>
      <c r="D603" s="328" t="s">
        <v>2860</v>
      </c>
      <c r="E603" s="379">
        <v>45000</v>
      </c>
      <c r="F603" s="375">
        <v>1</v>
      </c>
      <c r="G603" s="346"/>
    </row>
    <row r="604" spans="1:7" ht="27.6" customHeight="1">
      <c r="A604" s="374" t="s">
        <v>3274</v>
      </c>
      <c r="B604" s="328" t="s">
        <v>2907</v>
      </c>
      <c r="C604" s="328" t="s">
        <v>3157</v>
      </c>
      <c r="D604" s="328" t="s">
        <v>2860</v>
      </c>
      <c r="E604" s="379">
        <v>45007</v>
      </c>
      <c r="F604" s="375">
        <v>1</v>
      </c>
      <c r="G604" s="346"/>
    </row>
    <row r="605" spans="1:7" ht="27.6" customHeight="1">
      <c r="A605" s="374" t="s">
        <v>3275</v>
      </c>
      <c r="B605" s="328" t="s">
        <v>3108</v>
      </c>
      <c r="C605" s="328" t="s">
        <v>3158</v>
      </c>
      <c r="D605" s="328" t="s">
        <v>2860</v>
      </c>
      <c r="E605" s="379">
        <v>45027</v>
      </c>
      <c r="F605" s="375">
        <v>1</v>
      </c>
      <c r="G605" s="346"/>
    </row>
    <row r="606" spans="1:7" ht="27.6" customHeight="1">
      <c r="A606" s="374" t="s">
        <v>3276</v>
      </c>
      <c r="B606" s="328" t="s">
        <v>3109</v>
      </c>
      <c r="C606" s="328" t="s">
        <v>3159</v>
      </c>
      <c r="D606" s="328" t="s">
        <v>2860</v>
      </c>
      <c r="E606" s="379">
        <v>45028</v>
      </c>
      <c r="F606" s="375">
        <v>1</v>
      </c>
      <c r="G606" s="346"/>
    </row>
    <row r="607" spans="1:7" ht="27.6" customHeight="1">
      <c r="A607" s="374" t="s">
        <v>3277</v>
      </c>
      <c r="B607" s="328" t="s">
        <v>3079</v>
      </c>
      <c r="C607" s="328" t="s">
        <v>3160</v>
      </c>
      <c r="D607" s="328" t="s">
        <v>2860</v>
      </c>
      <c r="E607" s="379">
        <v>45035</v>
      </c>
      <c r="F607" s="375">
        <v>1</v>
      </c>
      <c r="G607" s="346"/>
    </row>
    <row r="608" spans="1:7" ht="27.6" customHeight="1">
      <c r="A608" s="374" t="s">
        <v>3278</v>
      </c>
      <c r="B608" s="328" t="s">
        <v>1599</v>
      </c>
      <c r="C608" s="328" t="s">
        <v>3074</v>
      </c>
      <c r="D608" s="328" t="s">
        <v>2860</v>
      </c>
      <c r="E608" s="379">
        <v>45035</v>
      </c>
      <c r="F608" s="375">
        <v>1</v>
      </c>
      <c r="G608" s="346"/>
    </row>
    <row r="609" spans="1:7" ht="27.6" customHeight="1">
      <c r="A609" s="374" t="s">
        <v>3279</v>
      </c>
      <c r="B609" s="328" t="s">
        <v>3110</v>
      </c>
      <c r="C609" s="328" t="s">
        <v>3433</v>
      </c>
      <c r="D609" s="328" t="s">
        <v>2860</v>
      </c>
      <c r="E609" s="379">
        <v>45042</v>
      </c>
      <c r="F609" s="375">
        <v>1</v>
      </c>
      <c r="G609" s="346"/>
    </row>
    <row r="610" spans="1:7" ht="27.6" customHeight="1">
      <c r="A610" s="374" t="s">
        <v>3280</v>
      </c>
      <c r="B610" s="328" t="s">
        <v>2904</v>
      </c>
      <c r="C610" s="328" t="s">
        <v>3161</v>
      </c>
      <c r="D610" s="328" t="s">
        <v>2860</v>
      </c>
      <c r="E610" s="379">
        <v>45043</v>
      </c>
      <c r="F610" s="375">
        <v>1</v>
      </c>
      <c r="G610" s="346"/>
    </row>
    <row r="611" spans="1:7" ht="27.6" customHeight="1">
      <c r="A611" s="374" t="s">
        <v>3281</v>
      </c>
      <c r="B611" s="328" t="s">
        <v>1193</v>
      </c>
      <c r="C611" s="328" t="s">
        <v>3162</v>
      </c>
      <c r="D611" s="328" t="s">
        <v>3174</v>
      </c>
      <c r="E611" s="379">
        <v>45116</v>
      </c>
      <c r="F611" s="375">
        <v>3</v>
      </c>
      <c r="G611" s="346"/>
    </row>
    <row r="612" spans="1:7" ht="27.6" customHeight="1">
      <c r="A612" s="374" t="s">
        <v>3260</v>
      </c>
      <c r="B612" s="328" t="s">
        <v>3108</v>
      </c>
      <c r="C612" s="328" t="s">
        <v>3158</v>
      </c>
      <c r="D612" s="328" t="s">
        <v>2860</v>
      </c>
      <c r="E612" s="322">
        <v>44991</v>
      </c>
      <c r="F612" s="375">
        <v>1</v>
      </c>
      <c r="G612" s="346"/>
    </row>
    <row r="613" spans="1:7" ht="27.6" customHeight="1">
      <c r="A613" s="374" t="s">
        <v>3261</v>
      </c>
      <c r="B613" s="328" t="s">
        <v>3079</v>
      </c>
      <c r="C613" s="328" t="s">
        <v>3160</v>
      </c>
      <c r="D613" s="328" t="s">
        <v>2860</v>
      </c>
      <c r="E613" s="322">
        <v>44998</v>
      </c>
      <c r="F613" s="375">
        <v>1</v>
      </c>
      <c r="G613" s="346"/>
    </row>
    <row r="614" spans="1:7" ht="27.6" customHeight="1">
      <c r="A614" s="374" t="s">
        <v>3262</v>
      </c>
      <c r="B614" s="328" t="s">
        <v>3109</v>
      </c>
      <c r="C614" s="328" t="s">
        <v>3159</v>
      </c>
      <c r="D614" s="328" t="s">
        <v>2860</v>
      </c>
      <c r="E614" s="322">
        <v>44998</v>
      </c>
      <c r="F614" s="375">
        <v>1</v>
      </c>
      <c r="G614" s="346"/>
    </row>
    <row r="615" spans="1:7" ht="27.6" customHeight="1">
      <c r="A615" s="374" t="s">
        <v>3263</v>
      </c>
      <c r="B615" s="328" t="s">
        <v>1599</v>
      </c>
      <c r="C615" s="328" t="s">
        <v>3074</v>
      </c>
      <c r="D615" s="328" t="s">
        <v>2860</v>
      </c>
      <c r="E615" s="322">
        <v>45007</v>
      </c>
      <c r="F615" s="375">
        <v>1</v>
      </c>
      <c r="G615" s="346"/>
    </row>
    <row r="616" spans="1:7" ht="27.6" customHeight="1">
      <c r="A616" s="374" t="s">
        <v>3264</v>
      </c>
      <c r="B616" s="328" t="s">
        <v>3110</v>
      </c>
      <c r="C616" s="328" t="s">
        <v>3412</v>
      </c>
      <c r="D616" s="328" t="s">
        <v>2860</v>
      </c>
      <c r="E616" s="322">
        <v>45012</v>
      </c>
      <c r="F616" s="375">
        <v>1</v>
      </c>
      <c r="G616" s="346"/>
    </row>
    <row r="617" spans="1:7" ht="27.6" customHeight="1">
      <c r="A617" s="374" t="s">
        <v>3265</v>
      </c>
      <c r="B617" s="328" t="s">
        <v>3424</v>
      </c>
      <c r="C617" s="328" t="s">
        <v>3413</v>
      </c>
      <c r="D617" s="328" t="s">
        <v>2860</v>
      </c>
      <c r="E617" s="322">
        <v>45022</v>
      </c>
      <c r="F617" s="375">
        <v>1</v>
      </c>
      <c r="G617" s="346"/>
    </row>
    <row r="618" spans="1:7" ht="27.6" customHeight="1">
      <c r="A618" s="374" t="s">
        <v>3266</v>
      </c>
      <c r="B618" s="328" t="s">
        <v>1672</v>
      </c>
      <c r="C618" s="328" t="s">
        <v>3414</v>
      </c>
      <c r="D618" s="328" t="s">
        <v>2860</v>
      </c>
      <c r="E618" s="322">
        <v>45022</v>
      </c>
      <c r="F618" s="375">
        <v>1</v>
      </c>
      <c r="G618" s="346"/>
    </row>
    <row r="619" spans="1:7" ht="27.6" customHeight="1">
      <c r="A619" s="374" t="s">
        <v>3267</v>
      </c>
      <c r="B619" s="328" t="s">
        <v>3425</v>
      </c>
      <c r="C619" s="328" t="s">
        <v>3415</v>
      </c>
      <c r="D619" s="328" t="s">
        <v>2860</v>
      </c>
      <c r="E619" s="322">
        <v>45022</v>
      </c>
      <c r="F619" s="375">
        <v>1</v>
      </c>
      <c r="G619" s="346"/>
    </row>
    <row r="620" spans="1:7" ht="27.6" customHeight="1">
      <c r="A620" s="374" t="s">
        <v>3268</v>
      </c>
      <c r="B620" s="328" t="s">
        <v>3425</v>
      </c>
      <c r="C620" s="328" t="s">
        <v>3416</v>
      </c>
      <c r="D620" s="328" t="s">
        <v>2860</v>
      </c>
      <c r="E620" s="322">
        <v>45022</v>
      </c>
      <c r="F620" s="375">
        <v>2</v>
      </c>
      <c r="G620" s="346"/>
    </row>
    <row r="621" spans="1:7" ht="27.6" customHeight="1">
      <c r="A621" s="374" t="s">
        <v>3269</v>
      </c>
      <c r="B621" s="328" t="s">
        <v>3424</v>
      </c>
      <c r="C621" s="328" t="s">
        <v>3417</v>
      </c>
      <c r="D621" s="328" t="s">
        <v>2860</v>
      </c>
      <c r="E621" s="322">
        <v>45022</v>
      </c>
      <c r="F621" s="375">
        <v>2</v>
      </c>
      <c r="G621" s="346"/>
    </row>
    <row r="622" spans="1:7" ht="27.6" customHeight="1">
      <c r="A622" s="374" t="s">
        <v>3270</v>
      </c>
      <c r="B622" s="328" t="s">
        <v>3424</v>
      </c>
      <c r="C622" s="328" t="s">
        <v>3418</v>
      </c>
      <c r="D622" s="328" t="s">
        <v>2860</v>
      </c>
      <c r="E622" s="322">
        <v>45022</v>
      </c>
      <c r="F622" s="375">
        <v>2</v>
      </c>
      <c r="G622" s="346"/>
    </row>
    <row r="623" spans="1:7" ht="27.6" customHeight="1">
      <c r="A623" s="374" t="s">
        <v>3271</v>
      </c>
      <c r="B623" s="328" t="s">
        <v>1599</v>
      </c>
      <c r="C623" s="328" t="s">
        <v>3074</v>
      </c>
      <c r="D623" s="328" t="s">
        <v>2860</v>
      </c>
      <c r="E623" s="322">
        <v>45022</v>
      </c>
      <c r="F623" s="375">
        <v>1</v>
      </c>
      <c r="G623" s="346"/>
    </row>
    <row r="624" spans="1:7" ht="27.6" customHeight="1">
      <c r="A624" s="374" t="s">
        <v>3272</v>
      </c>
      <c r="B624" s="328" t="s">
        <v>3014</v>
      </c>
      <c r="C624" s="328" t="s">
        <v>3112</v>
      </c>
      <c r="D624" s="328" t="s">
        <v>2860</v>
      </c>
      <c r="E624" s="322">
        <v>45022</v>
      </c>
      <c r="F624" s="375">
        <v>1</v>
      </c>
      <c r="G624" s="346"/>
    </row>
    <row r="625" spans="1:7" ht="27.6" customHeight="1">
      <c r="A625" s="374" t="s">
        <v>3273</v>
      </c>
      <c r="B625" s="328" t="s">
        <v>3411</v>
      </c>
      <c r="C625" s="328" t="s">
        <v>3419</v>
      </c>
      <c r="D625" s="328" t="s">
        <v>2860</v>
      </c>
      <c r="E625" s="322">
        <v>45027</v>
      </c>
      <c r="F625" s="375">
        <v>1</v>
      </c>
      <c r="G625" s="346"/>
    </row>
    <row r="626" spans="1:7" ht="27.6" customHeight="1">
      <c r="A626" s="374" t="s">
        <v>3274</v>
      </c>
      <c r="B626" s="328" t="s">
        <v>1550</v>
      </c>
      <c r="C626" s="328" t="s">
        <v>3420</v>
      </c>
      <c r="D626" s="328" t="s">
        <v>3430</v>
      </c>
      <c r="E626" s="322">
        <v>45036</v>
      </c>
      <c r="F626" s="375">
        <v>2</v>
      </c>
      <c r="G626" s="346"/>
    </row>
    <row r="627" spans="1:7" ht="27.6" customHeight="1">
      <c r="A627" s="374" t="s">
        <v>3275</v>
      </c>
      <c r="B627" s="328" t="s">
        <v>3426</v>
      </c>
      <c r="C627" s="328" t="s">
        <v>3421</v>
      </c>
      <c r="D627" s="328" t="s">
        <v>2860</v>
      </c>
      <c r="E627" s="322">
        <v>45041</v>
      </c>
      <c r="F627" s="375">
        <v>1</v>
      </c>
      <c r="G627" s="346"/>
    </row>
    <row r="628" spans="1:7" ht="27.6" customHeight="1">
      <c r="A628" s="374" t="s">
        <v>3276</v>
      </c>
      <c r="B628" s="328" t="s">
        <v>3427</v>
      </c>
      <c r="C628" s="328" t="s">
        <v>3422</v>
      </c>
      <c r="D628" s="328" t="s">
        <v>2860</v>
      </c>
      <c r="E628" s="322">
        <v>45041</v>
      </c>
      <c r="F628" s="375">
        <v>1</v>
      </c>
      <c r="G628" s="346"/>
    </row>
    <row r="629" spans="1:7" ht="27.6" customHeight="1">
      <c r="A629" s="374" t="s">
        <v>3277</v>
      </c>
      <c r="B629" s="328" t="s">
        <v>3428</v>
      </c>
      <c r="C629" s="328" t="s">
        <v>3423</v>
      </c>
      <c r="D629" s="328" t="s">
        <v>3431</v>
      </c>
      <c r="E629" s="322">
        <v>45041</v>
      </c>
      <c r="F629" s="375">
        <v>1</v>
      </c>
      <c r="G629" s="346"/>
    </row>
    <row r="630" spans="1:7" ht="37.5" customHeight="1">
      <c r="A630" s="374" t="s">
        <v>3518</v>
      </c>
      <c r="B630" s="328" t="s">
        <v>3429</v>
      </c>
      <c r="C630" s="328" t="s">
        <v>3516</v>
      </c>
      <c r="D630" s="328" t="s">
        <v>3432</v>
      </c>
      <c r="E630" s="322" t="s">
        <v>3517</v>
      </c>
      <c r="F630" s="375">
        <v>1</v>
      </c>
      <c r="G630" s="346"/>
    </row>
  </sheetData>
  <sheetProtection algorithmName="SHA-512" hashValue="/iAuXpxH3Ltmg+WXPiypwU4CmO6NWBCSvuagjeEDfTZzx3zjekfEmEe7ZaPJskjwhLhQEi21MdxAv3mKt+hakQ==" saltValue="pGcddR8csbFcz9v8MXCl1g==" spinCount="100000" sheet="1" autoFilter="0"/>
  <autoFilter ref="A2:F611" xr:uid="{7A64B7F3-370C-4777-BA4A-B5D2C059C0CA}"/>
  <phoneticPr fontId="2"/>
  <pageMargins left="0.25" right="0.25" top="0.75" bottom="0.75" header="0.3" footer="0.3"/>
  <pageSetup paperSize="9" scale="50" fitToHeight="0" orientation="portrait" horizontalDpi="4294967293" verticalDpi="0" r:id="rId1"/>
  <rowBreaks count="11" manualBreakCount="11">
    <brk id="55" max="7" man="1"/>
    <brk id="110" max="7" man="1"/>
    <brk id="165" max="7" man="1"/>
    <brk id="220" max="7" man="1"/>
    <brk id="275" max="7" man="1"/>
    <brk id="330" max="7" man="1"/>
    <brk id="385" max="7" man="1"/>
    <brk id="440" max="7" man="1"/>
    <brk id="495" max="7" man="1"/>
    <brk id="552" max="7" man="1"/>
    <brk id="609"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96CE-1DC5-492A-A5E4-974E6CA1BE43}">
  <sheetPr>
    <tabColor rgb="FFFF0000"/>
    <pageSetUpPr fitToPage="1"/>
  </sheetPr>
  <dimension ref="B1:I122"/>
  <sheetViews>
    <sheetView view="pageBreakPreview" zoomScale="80" zoomScaleNormal="75" zoomScaleSheetLayoutView="80" workbookViewId="0">
      <selection activeCell="D1" sqref="D1"/>
    </sheetView>
  </sheetViews>
  <sheetFormatPr defaultColWidth="8.75" defaultRowHeight="19.899999999999999" customHeight="1"/>
  <cols>
    <col min="1" max="1" width="2.5" style="54" customWidth="1"/>
    <col min="2" max="2" width="5.375" style="54" hidden="1" customWidth="1"/>
    <col min="3" max="3" width="5.375" style="51" customWidth="1"/>
    <col min="4" max="4" width="11.625" style="54" customWidth="1"/>
    <col min="5" max="5" width="12.375" style="53" customWidth="1"/>
    <col min="6" max="6" width="22.5" style="53" customWidth="1"/>
    <col min="7" max="7" width="47.75" style="54" customWidth="1"/>
    <col min="8" max="8" width="16" style="155" customWidth="1"/>
    <col min="9" max="9" width="10.875" style="55" customWidth="1"/>
    <col min="10" max="10" width="3.875" style="54" customWidth="1"/>
    <col min="11" max="16384" width="8.75" style="54"/>
  </cols>
  <sheetData>
    <row r="1" spans="2:9" s="47" customFormat="1" ht="21" customHeight="1">
      <c r="C1" s="46"/>
      <c r="D1" s="47" t="str">
        <f>単位登録シート!D1</f>
        <v>外来がん治療認定薬剤師認定申請</v>
      </c>
      <c r="E1" s="48"/>
      <c r="F1" s="48"/>
      <c r="H1" s="153" t="str">
        <f>単位登録シート!H1</f>
        <v>合計単位数</v>
      </c>
      <c r="I1" s="16">
        <f>単位登録シート!I1</f>
        <v>0</v>
      </c>
    </row>
    <row r="2" spans="2:9" s="47" customFormat="1" ht="21" customHeight="1">
      <c r="C2" s="46"/>
      <c r="D2" s="47" t="str">
        <f>単位登録シート!D2</f>
        <v>様式 1：講習会（研修会）の参加履修証明</v>
      </c>
      <c r="E2" s="48"/>
      <c r="F2" s="48"/>
      <c r="H2" s="153" t="str">
        <f>単位登録シート!H2</f>
        <v>うち、必須単位数</v>
      </c>
      <c r="I2" s="16">
        <f>単位登録シート!I2</f>
        <v>0</v>
      </c>
    </row>
    <row r="3" spans="2:9" s="47" customFormat="1" ht="19.899999999999999" customHeight="1">
      <c r="C3" s="46"/>
      <c r="F3" s="186" t="str">
        <f>単位登録シート!F3</f>
        <v>会員番号：</v>
      </c>
      <c r="G3" s="50">
        <f>単位登録シート!G3</f>
        <v>0</v>
      </c>
      <c r="H3" s="154"/>
      <c r="I3" s="49"/>
    </row>
    <row r="4" spans="2:9" s="47" customFormat="1" ht="19.899999999999999" customHeight="1">
      <c r="C4" s="46"/>
      <c r="F4" s="186" t="str">
        <f>単位登録シート!F4</f>
        <v>申請者氏名：</v>
      </c>
      <c r="G4" s="50">
        <f>単位登録シート!G4</f>
        <v>0</v>
      </c>
      <c r="H4" s="154"/>
      <c r="I4" s="49"/>
    </row>
    <row r="5" spans="2:9" s="47" customFormat="1" ht="19.899999999999999" customHeight="1">
      <c r="C5" s="46"/>
      <c r="F5" s="186" t="str">
        <f>単位登録シート!F5</f>
        <v>所属施設名：</v>
      </c>
      <c r="G5" s="50">
        <f>単位登録シート!G5</f>
        <v>0</v>
      </c>
      <c r="H5" s="154"/>
      <c r="I5" s="49"/>
    </row>
    <row r="6" spans="2:9" s="47" customFormat="1" ht="19.899999999999999" customHeight="1">
      <c r="C6" s="46"/>
      <c r="D6" s="52" t="s">
        <v>1057</v>
      </c>
      <c r="E6" s="48"/>
      <c r="F6" s="48"/>
      <c r="G6" s="48"/>
      <c r="H6" s="154"/>
      <c r="I6" s="49"/>
    </row>
    <row r="7" spans="2:9" ht="19.899999999999999" customHeight="1">
      <c r="D7" s="52" t="s">
        <v>1779</v>
      </c>
    </row>
    <row r="8" spans="2:9" s="56" customFormat="1" ht="19.899999999999999" customHeight="1">
      <c r="B8" s="165" t="s">
        <v>1782</v>
      </c>
      <c r="C8" s="57" t="s">
        <v>422</v>
      </c>
      <c r="D8" s="57" t="s">
        <v>234</v>
      </c>
      <c r="E8" s="58" t="s">
        <v>397</v>
      </c>
      <c r="F8" s="183" t="s">
        <v>233</v>
      </c>
      <c r="G8" s="57" t="s">
        <v>398</v>
      </c>
      <c r="H8" s="156" t="s">
        <v>384</v>
      </c>
      <c r="I8" s="57"/>
    </row>
    <row r="9" spans="2:9" s="158" customFormat="1" ht="23.45" customHeight="1">
      <c r="B9" s="159">
        <v>1</v>
      </c>
      <c r="C9" s="161">
        <f>IF(IFERROR(VLOOKUP(B9,単位登録シート!$B$1:$I$148,2,FALSE),"")=0,"",IFERROR(VLOOKUP(B9,単位登録シート!$B$1:$I$148,2,FALSE),""))</f>
        <v>1</v>
      </c>
      <c r="D9" s="59">
        <f>IFERROR(VLOOKUP(B9,単位登録シート!$B$1:$I$148,3,FALSE),"")</f>
        <v>0</v>
      </c>
      <c r="E9" s="160" t="str">
        <f>IF(IFERROR(VLOOKUP(B9,単位登録シート!$B$1:$I$148,4,FALSE),"")=0,"",IFERROR(VLOOKUP(B9,単位登録シート!$B$1:$I$148,4,FALSE),""))</f>
        <v/>
      </c>
      <c r="F9" s="59" t="str">
        <f>IF(IFERROR(VLOOKUP(B9,単位登録シート!$B$1:$I$148,5,FALSE),"")=0,"",IFERROR(VLOOKUP(B9,単位登録シート!$B$1:$I$148,5,FALSE),""))</f>
        <v/>
      </c>
      <c r="G9" s="59" t="str">
        <f>IF(IFERROR(VLOOKUP(B9,単位登録シート!$B$1:$I$148,6,FALSE),"")=0,"",IFERROR(VLOOKUP(B9,単位登録シート!$B$1:$I$148,6,FALSE),""))</f>
        <v/>
      </c>
      <c r="H9" s="157" t="str">
        <f>IF(IFERROR(VLOOKUP(B9,単位登録シート!$B$1:$I$148,7,FALSE),"")=0,"",IFERROR(VLOOKUP(B9,単位登録シート!$B$1:$I$148,7,FALSE),""))</f>
        <v/>
      </c>
      <c r="I9" s="161" t="str">
        <f>IF(IFERROR(VLOOKUP(B9,単位登録シート!$B$1:$I$148,8,FALSE),"")=0,"",IFERROR(VLOOKUP(B9,単位登録シート!$B$1:$I$148,8,FALSE),""))</f>
        <v/>
      </c>
    </row>
    <row r="10" spans="2:9" s="158" customFormat="1" ht="23.45" customHeight="1">
      <c r="B10" s="159">
        <v>2</v>
      </c>
      <c r="C10" s="161" t="str">
        <f>IF(IFERROR(VLOOKUP(B10,単位登録シート!$B$1:$I$148,2,FALSE),"")=0,"",IFERROR(VLOOKUP(B10,単位登録シート!$B$1:$I$148,2,FALSE),""))</f>
        <v/>
      </c>
      <c r="D10" s="59" t="str">
        <f>IFERROR(VLOOKUP(B10,単位登録シート!$B$1:$I$148,3,FALSE),"")</f>
        <v>　</v>
      </c>
      <c r="E10" s="160" t="str">
        <f>IF(IFERROR(VLOOKUP(B10,単位登録シート!$B$1:$I$148,4,FALSE),"")=0,"",IFERROR(VLOOKUP(B10,単位登録シート!$B$1:$I$148,4,FALSE),""))</f>
        <v xml:space="preserve"> </v>
      </c>
      <c r="F10" s="59" t="str">
        <f>IF(IFERROR(VLOOKUP(B10,単位登録シート!$B$1:$I$148,5,FALSE),"")=0,"",IFERROR(VLOOKUP(B10,単位登録シート!$B$1:$I$148,5,FALSE),""))</f>
        <v/>
      </c>
      <c r="G10" s="59" t="str">
        <f>IF(IFERROR(VLOOKUP(B10,単位登録シート!$B$1:$I$148,6,FALSE),"")=0,"",IFERROR(VLOOKUP(B10,単位登録シート!$B$1:$I$148,6,FALSE),""))</f>
        <v/>
      </c>
      <c r="H10" s="157" t="str">
        <f>IF(IFERROR(VLOOKUP(B10,単位登録シート!$B$1:$I$148,7,FALSE),"")=0,"",IFERROR(VLOOKUP(B10,単位登録シート!$B$1:$I$148,7,FALSE),""))</f>
        <v/>
      </c>
      <c r="I10" s="161" t="str">
        <f>IF(IFERROR(VLOOKUP(B10,単位登録シート!$B$1:$I$148,8,FALSE),"")=0,"",IFERROR(VLOOKUP(B10,単位登録シート!$B$1:$I$148,8,FALSE),""))</f>
        <v/>
      </c>
    </row>
    <row r="11" spans="2:9" s="158" customFormat="1" ht="23.45" customHeight="1">
      <c r="B11" s="159">
        <v>3</v>
      </c>
      <c r="C11" s="161" t="str">
        <f>IF(IFERROR(VLOOKUP(B11,単位登録シート!$B$1:$I$148,2,FALSE),"")=0,"",IFERROR(VLOOKUP(B11,単位登録シート!$B$1:$I$148,2,FALSE),""))</f>
        <v/>
      </c>
      <c r="D11" s="59" t="str">
        <f>IFERROR(VLOOKUP(B11,単位登録シート!$B$1:$I$148,3,FALSE),"")</f>
        <v>　</v>
      </c>
      <c r="E11" s="160" t="str">
        <f>IF(IFERROR(VLOOKUP(B11,単位登録シート!$B$1:$I$148,4,FALSE),"")=0,"",IFERROR(VLOOKUP(B11,単位登録シート!$B$1:$I$148,4,FALSE),""))</f>
        <v xml:space="preserve"> </v>
      </c>
      <c r="F11" s="59" t="str">
        <f>IF(IFERROR(VLOOKUP(B11,単位登録シート!$B$1:$I$148,5,FALSE),"")=0,"",IFERROR(VLOOKUP(B11,単位登録シート!$B$1:$I$148,5,FALSE),""))</f>
        <v/>
      </c>
      <c r="G11" s="59" t="str">
        <f>IF(IFERROR(VLOOKUP(B11,単位登録シート!$B$1:$I$148,6,FALSE),"")=0,"",IFERROR(VLOOKUP(B11,単位登録シート!$B$1:$I$148,6,FALSE),""))</f>
        <v/>
      </c>
      <c r="H11" s="157" t="str">
        <f>IF(IFERROR(VLOOKUP(B11,単位登録シート!$B$1:$I$148,7,FALSE),"")=0,"",IFERROR(VLOOKUP(B11,単位登録シート!$B$1:$I$148,7,FALSE),""))</f>
        <v/>
      </c>
      <c r="I11" s="161" t="str">
        <f>IF(IFERROR(VLOOKUP(B11,単位登録シート!$B$1:$I$148,8,FALSE),"")=0,"",IFERROR(VLOOKUP(B11,単位登録シート!$B$1:$I$148,8,FALSE),""))</f>
        <v/>
      </c>
    </row>
    <row r="12" spans="2:9" s="158" customFormat="1" ht="23.45" customHeight="1">
      <c r="B12" s="159">
        <v>4</v>
      </c>
      <c r="C12" s="161" t="str">
        <f>IF(IFERROR(VLOOKUP(B12,単位登録シート!$B$1:$I$148,2,FALSE),"")=0,"",IFERROR(VLOOKUP(B12,単位登録シート!$B$1:$I$148,2,FALSE),""))</f>
        <v/>
      </c>
      <c r="D12" s="59" t="str">
        <f>IFERROR(VLOOKUP(B12,単位登録シート!$B$1:$I$148,3,FALSE),"")</f>
        <v>　</v>
      </c>
      <c r="E12" s="160" t="str">
        <f>IF(IFERROR(VLOOKUP(B12,単位登録シート!$B$1:$I$148,4,FALSE),"")=0,"",IFERROR(VLOOKUP(B12,単位登録シート!$B$1:$I$148,4,FALSE),""))</f>
        <v/>
      </c>
      <c r="F12" s="59" t="str">
        <f>IF(IFERROR(VLOOKUP(B12,単位登録シート!$B$1:$I$148,5,FALSE),"")=0,"",IFERROR(VLOOKUP(B12,単位登録シート!$B$1:$I$148,5,FALSE),""))</f>
        <v/>
      </c>
      <c r="G12" s="59" t="str">
        <f>IF(IFERROR(VLOOKUP(B12,単位登録シート!$B$1:$I$148,6,FALSE),"")=0,"",IFERROR(VLOOKUP(B12,単位登録シート!$B$1:$I$148,6,FALSE),""))</f>
        <v/>
      </c>
      <c r="H12" s="157" t="str">
        <f>IF(IFERROR(VLOOKUP(B12,単位登録シート!$B$1:$I$148,7,FALSE),"")=0,"",IFERROR(VLOOKUP(B12,単位登録シート!$B$1:$I$148,7,FALSE),""))</f>
        <v/>
      </c>
      <c r="I12" s="161" t="str">
        <f>IF(IFERROR(VLOOKUP(B12,単位登録シート!$B$1:$I$148,8,FALSE),"")=0,"",IFERROR(VLOOKUP(B12,単位登録シート!$B$1:$I$148,8,FALSE),""))</f>
        <v/>
      </c>
    </row>
    <row r="13" spans="2:9" s="158" customFormat="1" ht="23.45" customHeight="1">
      <c r="B13" s="159">
        <v>5</v>
      </c>
      <c r="C13" s="161" t="str">
        <f>IF(IFERROR(VLOOKUP(B13,単位登録シート!$B$1:$I$148,2,FALSE),"")=0,"",IFERROR(VLOOKUP(B13,単位登録シート!$B$1:$I$148,2,FALSE),""))</f>
        <v/>
      </c>
      <c r="D13" s="59" t="str">
        <f>IFERROR(VLOOKUP(B13,単位登録シート!$B$1:$I$148,3,FALSE),"")</f>
        <v xml:space="preserve"> </v>
      </c>
      <c r="E13" s="160" t="str">
        <f>IF(IFERROR(VLOOKUP(B13,単位登録シート!$B$1:$I$148,4,FALSE),"")=0,"",IFERROR(VLOOKUP(B13,単位登録シート!$B$1:$I$148,4,FALSE),""))</f>
        <v/>
      </c>
      <c r="F13" s="59" t="str">
        <f>IF(IFERROR(VLOOKUP(B13,単位登録シート!$B$1:$I$148,5,FALSE),"")=0,"",IFERROR(VLOOKUP(B13,単位登録シート!$B$1:$I$148,5,FALSE),""))</f>
        <v/>
      </c>
      <c r="G13" s="59" t="str">
        <f>IF(IFERROR(VLOOKUP(B13,単位登録シート!$B$1:$I$148,6,FALSE),"")=0,"",IFERROR(VLOOKUP(B13,単位登録シート!$B$1:$I$148,6,FALSE),""))</f>
        <v/>
      </c>
      <c r="H13" s="157" t="str">
        <f>IF(IFERROR(VLOOKUP(B13,単位登録シート!$B$1:$I$148,7,FALSE),"")=0,"",IFERROR(VLOOKUP(B13,単位登録シート!$B$1:$I$148,7,FALSE),""))</f>
        <v/>
      </c>
      <c r="I13" s="161" t="str">
        <f>IF(IFERROR(VLOOKUP(B13,単位登録シート!$B$1:$I$148,8,FALSE),"")=0,"",IFERROR(VLOOKUP(B13,単位登録シート!$B$1:$I$148,8,FALSE),""))</f>
        <v/>
      </c>
    </row>
    <row r="14" spans="2:9" s="158" customFormat="1" ht="23.45" customHeight="1">
      <c r="B14" s="159">
        <v>6</v>
      </c>
      <c r="C14" s="161" t="str">
        <f>IF(IFERROR(VLOOKUP(B14,単位登録シート!$B$1:$I$148,2,FALSE),"")=0,"",IFERROR(VLOOKUP(B14,単位登録シート!$B$1:$I$148,2,FALSE),""))</f>
        <v/>
      </c>
      <c r="D14" s="59" t="str">
        <f>IFERROR(VLOOKUP(B14,単位登録シート!$B$1:$I$148,3,FALSE),"")</f>
        <v xml:space="preserve"> </v>
      </c>
      <c r="E14" s="160" t="str">
        <f>IF(IFERROR(VLOOKUP(B14,単位登録シート!$B$1:$I$148,4,FALSE),"")=0,"",IFERROR(VLOOKUP(B14,単位登録シート!$B$1:$I$148,4,FALSE),""))</f>
        <v/>
      </c>
      <c r="F14" s="59" t="str">
        <f>IF(IFERROR(VLOOKUP(B14,単位登録シート!$B$1:$I$148,5,FALSE),"")=0,"",IFERROR(VLOOKUP(B14,単位登録シート!$B$1:$I$148,5,FALSE),""))</f>
        <v/>
      </c>
      <c r="G14" s="59" t="str">
        <f>IF(IFERROR(VLOOKUP(B14,単位登録シート!$B$1:$I$148,6,FALSE),"")=0,"",IFERROR(VLOOKUP(B14,単位登録シート!$B$1:$I$148,6,FALSE),""))</f>
        <v/>
      </c>
      <c r="H14" s="157" t="str">
        <f>IF(IFERROR(VLOOKUP(B14,単位登録シート!$B$1:$I$148,7,FALSE),"")=0,"",IFERROR(VLOOKUP(B14,単位登録シート!$B$1:$I$148,7,FALSE),""))</f>
        <v/>
      </c>
      <c r="I14" s="161" t="str">
        <f>IF(IFERROR(VLOOKUP(B14,単位登録シート!$B$1:$I$148,8,FALSE),"")=0,"",IFERROR(VLOOKUP(B14,単位登録シート!$B$1:$I$148,8,FALSE),""))</f>
        <v/>
      </c>
    </row>
    <row r="15" spans="2:9" s="158" customFormat="1" ht="23.45" customHeight="1">
      <c r="B15" s="159">
        <v>7</v>
      </c>
      <c r="C15" s="161" t="str">
        <f>IF(IFERROR(VLOOKUP(B15,単位登録シート!$B$1:$I$148,2,FALSE),"")=0,"",IFERROR(VLOOKUP(B15,単位登録シート!$B$1:$I$148,2,FALSE),""))</f>
        <v/>
      </c>
      <c r="D15" s="59" t="str">
        <f>IFERROR(VLOOKUP(B15,単位登録シート!$B$1:$I$148,3,FALSE),"")</f>
        <v xml:space="preserve"> </v>
      </c>
      <c r="E15" s="160" t="str">
        <f>IF(IFERROR(VLOOKUP(B15,単位登録シート!$B$1:$I$148,4,FALSE),"")=0,"",IFERROR(VLOOKUP(B15,単位登録シート!$B$1:$I$148,4,FALSE),""))</f>
        <v/>
      </c>
      <c r="F15" s="59" t="str">
        <f>IF(IFERROR(VLOOKUP(B15,単位登録シート!$B$1:$I$148,5,FALSE),"")=0,"",IFERROR(VLOOKUP(B15,単位登録シート!$B$1:$I$148,5,FALSE),""))</f>
        <v/>
      </c>
      <c r="G15" s="59" t="str">
        <f>IF(IFERROR(VLOOKUP(B15,単位登録シート!$B$1:$I$148,6,FALSE),"")=0,"",IFERROR(VLOOKUP(B15,単位登録シート!$B$1:$I$148,6,FALSE),""))</f>
        <v/>
      </c>
      <c r="H15" s="157" t="str">
        <f>IF(IFERROR(VLOOKUP(B15,単位登録シート!$B$1:$I$148,7,FALSE),"")=0,"",IFERROR(VLOOKUP(B15,単位登録シート!$B$1:$I$148,7,FALSE),""))</f>
        <v/>
      </c>
      <c r="I15" s="161" t="str">
        <f>IF(IFERROR(VLOOKUP(B15,単位登録シート!$B$1:$I$148,8,FALSE),"")=0,"",IFERROR(VLOOKUP(B15,単位登録シート!$B$1:$I$148,8,FALSE),""))</f>
        <v/>
      </c>
    </row>
    <row r="16" spans="2:9" s="158" customFormat="1" ht="23.45" customHeight="1">
      <c r="B16" s="159">
        <v>8</v>
      </c>
      <c r="C16" s="161" t="str">
        <f>IF(IFERROR(VLOOKUP(B16,単位登録シート!$B$1:$I$148,2,FALSE),"")=0,"",IFERROR(VLOOKUP(B16,単位登録シート!$B$1:$I$148,2,FALSE),""))</f>
        <v/>
      </c>
      <c r="D16" s="59" t="str">
        <f>IFERROR(VLOOKUP(B16,単位登録シート!$B$1:$I$148,3,FALSE),"")</f>
        <v>　</v>
      </c>
      <c r="E16" s="160" t="str">
        <f>IF(IFERROR(VLOOKUP(B16,単位登録シート!$B$1:$I$148,4,FALSE),"")=0,"",IFERROR(VLOOKUP(B16,単位登録シート!$B$1:$I$148,4,FALSE),""))</f>
        <v xml:space="preserve"> </v>
      </c>
      <c r="F16" s="59" t="str">
        <f>IF(IFERROR(VLOOKUP(B16,単位登録シート!$B$1:$I$148,5,FALSE),"")=0,"",IFERROR(VLOOKUP(B16,単位登録シート!$B$1:$I$148,5,FALSE),""))</f>
        <v/>
      </c>
      <c r="G16" s="59" t="str">
        <f>IF(IFERROR(VLOOKUP(B16,単位登録シート!$B$1:$I$148,6,FALSE),"")=0,"",IFERROR(VLOOKUP(B16,単位登録シート!$B$1:$I$148,6,FALSE),""))</f>
        <v/>
      </c>
      <c r="H16" s="157" t="str">
        <f>IF(IFERROR(VLOOKUP(B16,単位登録シート!$B$1:$I$148,7,FALSE),"")=0,"",IFERROR(VLOOKUP(B16,単位登録シート!$B$1:$I$148,7,FALSE),""))</f>
        <v/>
      </c>
      <c r="I16" s="161" t="str">
        <f>IF(IFERROR(VLOOKUP(B16,単位登録シート!$B$1:$I$148,8,FALSE),"")=0,"",IFERROR(VLOOKUP(B16,単位登録シート!$B$1:$I$148,8,FALSE),""))</f>
        <v/>
      </c>
    </row>
    <row r="17" spans="2:9" s="158" customFormat="1" ht="23.45" customHeight="1">
      <c r="B17" s="159">
        <v>9</v>
      </c>
      <c r="C17" s="161" t="str">
        <f>IF(IFERROR(VLOOKUP(B17,単位登録シート!$B$1:$I$148,2,FALSE),"")=0,"",IFERROR(VLOOKUP(B17,単位登録シート!$B$1:$I$148,2,FALSE),""))</f>
        <v/>
      </c>
      <c r="D17" s="59" t="str">
        <f>IFERROR(VLOOKUP(B17,単位登録シート!$B$1:$I$148,3,FALSE),"")</f>
        <v xml:space="preserve"> </v>
      </c>
      <c r="E17" s="160" t="str">
        <f>IF(IFERROR(VLOOKUP(B17,単位登録シート!$B$1:$I$148,4,FALSE),"")=0,"",IFERROR(VLOOKUP(B17,単位登録シート!$B$1:$I$148,4,FALSE),""))</f>
        <v/>
      </c>
      <c r="F17" s="59" t="str">
        <f>IF(IFERROR(VLOOKUP(B17,単位登録シート!$B$1:$I$148,5,FALSE),"")=0,"",IFERROR(VLOOKUP(B17,単位登録シート!$B$1:$I$148,5,FALSE),""))</f>
        <v/>
      </c>
      <c r="G17" s="59" t="str">
        <f>IF(IFERROR(VLOOKUP(B17,単位登録シート!$B$1:$I$148,6,FALSE),"")=0,"",IFERROR(VLOOKUP(B17,単位登録シート!$B$1:$I$148,6,FALSE),""))</f>
        <v/>
      </c>
      <c r="H17" s="157" t="str">
        <f>IF(IFERROR(VLOOKUP(B17,単位登録シート!$B$1:$I$148,7,FALSE),"")=0,"",IFERROR(VLOOKUP(B17,単位登録シート!$B$1:$I$148,7,FALSE),""))</f>
        <v/>
      </c>
      <c r="I17" s="161" t="str">
        <f>IF(IFERROR(VLOOKUP(B17,単位登録シート!$B$1:$I$148,8,FALSE),"")=0,"",IFERROR(VLOOKUP(B17,単位登録シート!$B$1:$I$148,8,FALSE),""))</f>
        <v/>
      </c>
    </row>
    <row r="18" spans="2:9" s="158" customFormat="1" ht="23.45" customHeight="1">
      <c r="B18" s="159">
        <v>10</v>
      </c>
      <c r="C18" s="161" t="str">
        <f>IF(IFERROR(VLOOKUP(B18,単位登録シート!$B$1:$I$148,2,FALSE),"")=0,"",IFERROR(VLOOKUP(B18,単位登録シート!$B$1:$I$148,2,FALSE),""))</f>
        <v/>
      </c>
      <c r="D18" s="59" t="str">
        <f>IFERROR(VLOOKUP(B18,単位登録シート!$B$1:$I$148,3,FALSE),"")</f>
        <v xml:space="preserve"> </v>
      </c>
      <c r="E18" s="160" t="str">
        <f>IF(IFERROR(VLOOKUP(B18,単位登録シート!$B$1:$I$148,4,FALSE),"")=0,"",IFERROR(VLOOKUP(B18,単位登録シート!$B$1:$I$148,4,FALSE),""))</f>
        <v/>
      </c>
      <c r="F18" s="59" t="str">
        <f>IF(IFERROR(VLOOKUP(B18,単位登録シート!$B$1:$I$148,5,FALSE),"")=0,"",IFERROR(VLOOKUP(B18,単位登録シート!$B$1:$I$148,5,FALSE),""))</f>
        <v/>
      </c>
      <c r="G18" s="59" t="str">
        <f>IF(IFERROR(VLOOKUP(B18,単位登録シート!$B$1:$I$148,6,FALSE),"")=0,"",IFERROR(VLOOKUP(B18,単位登録シート!$B$1:$I$148,6,FALSE),""))</f>
        <v/>
      </c>
      <c r="H18" s="157" t="str">
        <f>IF(IFERROR(VLOOKUP(B18,単位登録シート!$B$1:$I$148,7,FALSE),"")=0,"",IFERROR(VLOOKUP(B18,単位登録シート!$B$1:$I$148,7,FALSE),""))</f>
        <v/>
      </c>
      <c r="I18" s="161" t="str">
        <f>IF(IFERROR(VLOOKUP(B18,単位登録シート!$B$1:$I$148,8,FALSE),"")=0,"",IFERROR(VLOOKUP(B18,単位登録シート!$B$1:$I$148,8,FALSE),""))</f>
        <v/>
      </c>
    </row>
    <row r="19" spans="2:9" s="158" customFormat="1" ht="23.45" customHeight="1">
      <c r="B19" s="159">
        <v>11</v>
      </c>
      <c r="C19" s="161" t="str">
        <f>IF(IFERROR(VLOOKUP(B19,単位登録シート!$B$1:$I$148,2,FALSE),"")=0,"",IFERROR(VLOOKUP(B19,単位登録シート!$B$1:$I$148,2,FALSE),""))</f>
        <v/>
      </c>
      <c r="D19" s="59" t="str">
        <f>IFERROR(VLOOKUP(B19,単位登録シート!$B$1:$I$148,3,FALSE),"")</f>
        <v>　</v>
      </c>
      <c r="E19" s="160" t="str">
        <f>IF(IFERROR(VLOOKUP(B19,単位登録シート!$B$1:$I$148,4,FALSE),"")=0,"",IFERROR(VLOOKUP(B19,単位登録シート!$B$1:$I$148,4,FALSE),""))</f>
        <v/>
      </c>
      <c r="F19" s="59" t="str">
        <f>IF(IFERROR(VLOOKUP(B19,単位登録シート!$B$1:$I$148,5,FALSE),"")=0,"",IFERROR(VLOOKUP(B19,単位登録シート!$B$1:$I$148,5,FALSE),""))</f>
        <v/>
      </c>
      <c r="G19" s="59" t="str">
        <f>IF(IFERROR(VLOOKUP(B19,単位登録シート!$B$1:$I$148,6,FALSE),"")=0,"",IFERROR(VLOOKUP(B19,単位登録シート!$B$1:$I$148,6,FALSE),""))</f>
        <v/>
      </c>
      <c r="H19" s="157" t="str">
        <f>IF(IFERROR(VLOOKUP(B19,単位登録シート!$B$1:$I$148,7,FALSE),"")=0,"",IFERROR(VLOOKUP(B19,単位登録シート!$B$1:$I$148,7,FALSE),""))</f>
        <v/>
      </c>
      <c r="I19" s="161" t="str">
        <f>IF(IFERROR(VLOOKUP(B19,単位登録シート!$B$1:$I$148,8,FALSE),"")=0,"",IFERROR(VLOOKUP(B19,単位登録シート!$B$1:$I$148,8,FALSE),""))</f>
        <v/>
      </c>
    </row>
    <row r="20" spans="2:9" s="158" customFormat="1" ht="23.45" customHeight="1">
      <c r="B20" s="159">
        <v>12</v>
      </c>
      <c r="C20" s="161" t="str">
        <f>IF(IFERROR(VLOOKUP(B20,単位登録シート!$B$1:$I$148,2,FALSE),"")=0,"",IFERROR(VLOOKUP(B20,単位登録シート!$B$1:$I$148,2,FALSE),""))</f>
        <v/>
      </c>
      <c r="D20" s="59" t="str">
        <f>IFERROR(VLOOKUP(B20,単位登録シート!$B$1:$I$148,3,FALSE),"")</f>
        <v xml:space="preserve"> </v>
      </c>
      <c r="E20" s="160" t="str">
        <f>IF(IFERROR(VLOOKUP(B20,単位登録シート!$B$1:$I$148,4,FALSE),"")=0,"",IFERROR(VLOOKUP(B20,単位登録シート!$B$1:$I$148,4,FALSE),""))</f>
        <v/>
      </c>
      <c r="F20" s="59" t="str">
        <f>IF(IFERROR(VLOOKUP(B20,単位登録シート!$B$1:$I$148,5,FALSE),"")=0,"",IFERROR(VLOOKUP(B20,単位登録シート!$B$1:$I$148,5,FALSE),""))</f>
        <v/>
      </c>
      <c r="G20" s="59" t="str">
        <f>IF(IFERROR(VLOOKUP(B20,単位登録シート!$B$1:$I$148,6,FALSE),"")=0,"",IFERROR(VLOOKUP(B20,単位登録シート!$B$1:$I$148,6,FALSE),""))</f>
        <v/>
      </c>
      <c r="H20" s="157" t="str">
        <f>IF(IFERROR(VLOOKUP(B20,単位登録シート!$B$1:$I$148,7,FALSE),"")=0,"",IFERROR(VLOOKUP(B20,単位登録シート!$B$1:$I$148,7,FALSE),""))</f>
        <v/>
      </c>
      <c r="I20" s="161" t="str">
        <f>IF(IFERROR(VLOOKUP(B20,単位登録シート!$B$1:$I$148,8,FALSE),"")=0,"",IFERROR(VLOOKUP(B20,単位登録シート!$B$1:$I$148,8,FALSE),""))</f>
        <v/>
      </c>
    </row>
    <row r="21" spans="2:9" s="158" customFormat="1" ht="23.45" customHeight="1">
      <c r="B21" s="159">
        <v>13</v>
      </c>
      <c r="C21" s="161" t="str">
        <f>IF(IFERROR(VLOOKUP(B21,単位登録シート!$B$1:$I$148,2,FALSE),"")=0,"",IFERROR(VLOOKUP(B21,単位登録シート!$B$1:$I$148,2,FALSE),""))</f>
        <v/>
      </c>
      <c r="D21" s="59" t="str">
        <f>IFERROR(VLOOKUP(B21,単位登録シート!$B$1:$I$148,3,FALSE),"")</f>
        <v xml:space="preserve"> </v>
      </c>
      <c r="E21" s="160" t="str">
        <f>IF(IFERROR(VLOOKUP(B21,単位登録シート!$B$1:$I$148,4,FALSE),"")=0,"",IFERROR(VLOOKUP(B21,単位登録シート!$B$1:$I$148,4,FALSE),""))</f>
        <v/>
      </c>
      <c r="F21" s="59" t="str">
        <f>IF(IFERROR(VLOOKUP(B21,単位登録シート!$B$1:$I$148,5,FALSE),"")=0,"",IFERROR(VLOOKUP(B21,単位登録シート!$B$1:$I$148,5,FALSE),""))</f>
        <v/>
      </c>
      <c r="G21" s="59" t="str">
        <f>IF(IFERROR(VLOOKUP(B21,単位登録シート!$B$1:$I$148,6,FALSE),"")=0,"",IFERROR(VLOOKUP(B21,単位登録シート!$B$1:$I$148,6,FALSE),""))</f>
        <v/>
      </c>
      <c r="H21" s="157" t="str">
        <f>IF(IFERROR(VLOOKUP(B21,単位登録シート!$B$1:$I$148,7,FALSE),"")=0,"",IFERROR(VLOOKUP(B21,単位登録シート!$B$1:$I$148,7,FALSE),""))</f>
        <v/>
      </c>
      <c r="I21" s="161" t="str">
        <f>IF(IFERROR(VLOOKUP(B21,単位登録シート!$B$1:$I$148,8,FALSE),"")=0,"",IFERROR(VLOOKUP(B21,単位登録シート!$B$1:$I$148,8,FALSE),""))</f>
        <v/>
      </c>
    </row>
    <row r="22" spans="2:9" s="158" customFormat="1" ht="23.45" customHeight="1">
      <c r="B22" s="159">
        <v>14</v>
      </c>
      <c r="C22" s="161" t="str">
        <f>IF(IFERROR(VLOOKUP(B22,単位登録シート!$B$1:$I$148,2,FALSE),"")=0,"",IFERROR(VLOOKUP(B22,単位登録シート!$B$1:$I$148,2,FALSE),""))</f>
        <v/>
      </c>
      <c r="D22" s="59" t="str">
        <f>IFERROR(VLOOKUP(B22,単位登録シート!$B$1:$I$148,3,FALSE),"")</f>
        <v xml:space="preserve"> </v>
      </c>
      <c r="E22" s="160" t="str">
        <f>IF(IFERROR(VLOOKUP(B22,単位登録シート!$B$1:$I$148,4,FALSE),"")=0,"",IFERROR(VLOOKUP(B22,単位登録シート!$B$1:$I$148,4,FALSE),""))</f>
        <v/>
      </c>
      <c r="F22" s="59" t="str">
        <f>IF(IFERROR(VLOOKUP(B22,単位登録シート!$B$1:$I$148,5,FALSE),"")=0,"",IFERROR(VLOOKUP(B22,単位登録シート!$B$1:$I$148,5,FALSE),""))</f>
        <v/>
      </c>
      <c r="G22" s="59" t="str">
        <f>IF(IFERROR(VLOOKUP(B22,単位登録シート!$B$1:$I$148,6,FALSE),"")=0,"",IFERROR(VLOOKUP(B22,単位登録シート!$B$1:$I$148,6,FALSE),""))</f>
        <v/>
      </c>
      <c r="H22" s="157" t="str">
        <f>IF(IFERROR(VLOOKUP(B22,単位登録シート!$B$1:$I$148,7,FALSE),"")=0,"",IFERROR(VLOOKUP(B22,単位登録シート!$B$1:$I$148,7,FALSE),""))</f>
        <v/>
      </c>
      <c r="I22" s="161" t="str">
        <f>IF(IFERROR(VLOOKUP(B22,単位登録シート!$B$1:$I$148,8,FALSE),"")=0,"",IFERROR(VLOOKUP(B22,単位登録シート!$B$1:$I$148,8,FALSE),""))</f>
        <v>以上</v>
      </c>
    </row>
    <row r="23" spans="2:9" s="158" customFormat="1" ht="23.45" customHeight="1">
      <c r="B23" s="159">
        <v>15</v>
      </c>
      <c r="C23" s="161" t="str">
        <f>IF(IFERROR(VLOOKUP(B23,単位登録シート!$B$1:$I$148,2,FALSE),"")=0,"",IFERROR(VLOOKUP(B23,単位登録シート!$B$1:$I$148,2,FALSE),""))</f>
        <v/>
      </c>
      <c r="D23" s="59" t="str">
        <f>IFERROR(VLOOKUP(B23,単位登録シート!$B$1:$I$148,3,FALSE),"")</f>
        <v/>
      </c>
      <c r="E23" s="160" t="str">
        <f>IF(IFERROR(VLOOKUP(B23,単位登録シート!$B$1:$I$148,4,FALSE),"")=0,"",IFERROR(VLOOKUP(B23,単位登録シート!$B$1:$I$148,4,FALSE),""))</f>
        <v/>
      </c>
      <c r="F23" s="59" t="str">
        <f>IF(IFERROR(VLOOKUP(B23,単位登録シート!$B$1:$I$148,5,FALSE),"")=0,"",IFERROR(VLOOKUP(B23,単位登録シート!$B$1:$I$148,5,FALSE),""))</f>
        <v/>
      </c>
      <c r="G23" s="59" t="str">
        <f>IF(IFERROR(VLOOKUP(B23,単位登録シート!$B$1:$I$148,6,FALSE),"")=0,"",IFERROR(VLOOKUP(B23,単位登録シート!$B$1:$I$148,6,FALSE),""))</f>
        <v/>
      </c>
      <c r="H23" s="157" t="str">
        <f>IF(IFERROR(VLOOKUP(B23,単位登録シート!$B$1:$I$148,7,FALSE),"")=0,"",IFERROR(VLOOKUP(B23,単位登録シート!$B$1:$I$148,7,FALSE),""))</f>
        <v/>
      </c>
      <c r="I23" s="161" t="str">
        <f>IF(IFERROR(VLOOKUP(B23,単位登録シート!$B$1:$I$148,8,FALSE),"")=0,"",IFERROR(VLOOKUP(B23,単位登録シート!$B$1:$I$148,8,FALSE),""))</f>
        <v/>
      </c>
    </row>
    <row r="24" spans="2:9" s="158" customFormat="1" ht="23.45" customHeight="1">
      <c r="B24" s="159">
        <v>16</v>
      </c>
      <c r="C24" s="161" t="str">
        <f>IF(IFERROR(VLOOKUP(B24,単位登録シート!$B$1:$I$148,2,FALSE),"")=0,"",IFERROR(VLOOKUP(B24,単位登録シート!$B$1:$I$148,2,FALSE),""))</f>
        <v/>
      </c>
      <c r="D24" s="59" t="str">
        <f>IFERROR(VLOOKUP(B24,単位登録シート!$B$1:$I$148,3,FALSE),"")</f>
        <v/>
      </c>
      <c r="E24" s="160" t="str">
        <f>IF(IFERROR(VLOOKUP(B24,単位登録シート!$B$1:$I$148,4,FALSE),"")=0,"",IFERROR(VLOOKUP(B24,単位登録シート!$B$1:$I$148,4,FALSE),""))</f>
        <v/>
      </c>
      <c r="F24" s="59" t="str">
        <f>IF(IFERROR(VLOOKUP(B24,単位登録シート!$B$1:$I$148,5,FALSE),"")=0,"",IFERROR(VLOOKUP(B24,単位登録シート!$B$1:$I$148,5,FALSE),""))</f>
        <v/>
      </c>
      <c r="G24" s="59" t="str">
        <f>IF(IFERROR(VLOOKUP(B24,単位登録シート!$B$1:$I$148,6,FALSE),"")=0,"",IFERROR(VLOOKUP(B24,単位登録シート!$B$1:$I$148,6,FALSE),""))</f>
        <v/>
      </c>
      <c r="H24" s="157" t="str">
        <f>IF(IFERROR(VLOOKUP(B24,単位登録シート!$B$1:$I$148,7,FALSE),"")=0,"",IFERROR(VLOOKUP(B24,単位登録シート!$B$1:$I$148,7,FALSE),""))</f>
        <v/>
      </c>
      <c r="I24" s="161" t="str">
        <f>IF(IFERROR(VLOOKUP(B24,単位登録シート!$B$1:$I$148,8,FALSE),"")=0,"",IFERROR(VLOOKUP(B24,単位登録シート!$B$1:$I$148,8,FALSE),""))</f>
        <v/>
      </c>
    </row>
    <row r="25" spans="2:9" s="158" customFormat="1" ht="23.45" customHeight="1">
      <c r="B25" s="159">
        <v>17</v>
      </c>
      <c r="C25" s="161" t="str">
        <f>IF(IFERROR(VLOOKUP(B25,単位登録シート!$B$1:$I$148,2,FALSE),"")=0,"",IFERROR(VLOOKUP(B25,単位登録シート!$B$1:$I$148,2,FALSE),""))</f>
        <v/>
      </c>
      <c r="D25" s="59" t="str">
        <f>IFERROR(VLOOKUP(B25,単位登録シート!$B$1:$I$148,3,FALSE),"")</f>
        <v/>
      </c>
      <c r="E25" s="160" t="str">
        <f>IF(IFERROR(VLOOKUP(B25,単位登録シート!$B$1:$I$148,4,FALSE),"")=0,"",IFERROR(VLOOKUP(B25,単位登録シート!$B$1:$I$148,4,FALSE),""))</f>
        <v/>
      </c>
      <c r="F25" s="59" t="str">
        <f>IF(IFERROR(VLOOKUP(B25,単位登録シート!$B$1:$I$148,5,FALSE),"")=0,"",IFERROR(VLOOKUP(B25,単位登録シート!$B$1:$I$148,5,FALSE),""))</f>
        <v/>
      </c>
      <c r="G25" s="59" t="str">
        <f>IF(IFERROR(VLOOKUP(B25,単位登録シート!$B$1:$I$148,6,FALSE),"")=0,"",IFERROR(VLOOKUP(B25,単位登録シート!$B$1:$I$148,6,FALSE),""))</f>
        <v/>
      </c>
      <c r="H25" s="157" t="str">
        <f>IF(IFERROR(VLOOKUP(B25,単位登録シート!$B$1:$I$148,7,FALSE),"")=0,"",IFERROR(VLOOKUP(B25,単位登録シート!$B$1:$I$148,7,FALSE),""))</f>
        <v/>
      </c>
      <c r="I25" s="161" t="str">
        <f>IF(IFERROR(VLOOKUP(B25,単位登録シート!$B$1:$I$148,8,FALSE),"")=0,"",IFERROR(VLOOKUP(B25,単位登録シート!$B$1:$I$148,8,FALSE),""))</f>
        <v/>
      </c>
    </row>
    <row r="26" spans="2:9" s="158" customFormat="1" ht="23.45" customHeight="1">
      <c r="B26" s="159">
        <v>18</v>
      </c>
      <c r="C26" s="161" t="str">
        <f>IF(IFERROR(VLOOKUP(B26,単位登録シート!$B$1:$I$148,2,FALSE),"")=0,"",IFERROR(VLOOKUP(B26,単位登録シート!$B$1:$I$148,2,FALSE),""))</f>
        <v/>
      </c>
      <c r="D26" s="59" t="str">
        <f>IFERROR(VLOOKUP(B26,単位登録シート!$B$1:$I$148,3,FALSE),"")</f>
        <v/>
      </c>
      <c r="E26" s="160" t="str">
        <f>IF(IFERROR(VLOOKUP(B26,単位登録シート!$B$1:$I$148,4,FALSE),"")=0,"",IFERROR(VLOOKUP(B26,単位登録シート!$B$1:$I$148,4,FALSE),""))</f>
        <v/>
      </c>
      <c r="F26" s="59" t="str">
        <f>IF(IFERROR(VLOOKUP(B26,単位登録シート!$B$1:$I$148,5,FALSE),"")=0,"",IFERROR(VLOOKUP(B26,単位登録シート!$B$1:$I$148,5,FALSE),""))</f>
        <v/>
      </c>
      <c r="G26" s="59" t="str">
        <f>IF(IFERROR(VLOOKUP(B26,単位登録シート!$B$1:$I$148,6,FALSE),"")=0,"",IFERROR(VLOOKUP(B26,単位登録シート!$B$1:$I$148,6,FALSE),""))</f>
        <v/>
      </c>
      <c r="H26" s="157" t="str">
        <f>IF(IFERROR(VLOOKUP(B26,単位登録シート!$B$1:$I$148,7,FALSE),"")=0,"",IFERROR(VLOOKUP(B26,単位登録シート!$B$1:$I$148,7,FALSE),""))</f>
        <v/>
      </c>
      <c r="I26" s="161" t="str">
        <f>IF(IFERROR(VLOOKUP(B26,単位登録シート!$B$1:$I$148,8,FALSE),"")=0,"",IFERROR(VLOOKUP(B26,単位登録シート!$B$1:$I$148,8,FALSE),""))</f>
        <v/>
      </c>
    </row>
    <row r="27" spans="2:9" s="158" customFormat="1" ht="23.45" customHeight="1">
      <c r="B27" s="159">
        <v>19</v>
      </c>
      <c r="C27" s="161" t="str">
        <f>IF(IFERROR(VLOOKUP(B27,単位登録シート!$B$1:$I$148,2,FALSE),"")=0,"",IFERROR(VLOOKUP(B27,単位登録シート!$B$1:$I$148,2,FALSE),""))</f>
        <v/>
      </c>
      <c r="D27" s="59" t="str">
        <f>IFERROR(VLOOKUP(B27,単位登録シート!$B$1:$I$148,3,FALSE),"")</f>
        <v/>
      </c>
      <c r="E27" s="160" t="str">
        <f>IF(IFERROR(VLOOKUP(B27,単位登録シート!$B$1:$I$148,4,FALSE),"")=0,"",IFERROR(VLOOKUP(B27,単位登録シート!$B$1:$I$148,4,FALSE),""))</f>
        <v/>
      </c>
      <c r="F27" s="59" t="str">
        <f>IF(IFERROR(VLOOKUP(B27,単位登録シート!$B$1:$I$148,5,FALSE),"")=0,"",IFERROR(VLOOKUP(B27,単位登録シート!$B$1:$I$148,5,FALSE),""))</f>
        <v/>
      </c>
      <c r="G27" s="59" t="str">
        <f>IF(IFERROR(VLOOKUP(B27,単位登録シート!$B$1:$I$148,6,FALSE),"")=0,"",IFERROR(VLOOKUP(B27,単位登録シート!$B$1:$I$148,6,FALSE),""))</f>
        <v/>
      </c>
      <c r="H27" s="157" t="str">
        <f>IF(IFERROR(VLOOKUP(B27,単位登録シート!$B$1:$I$148,7,FALSE),"")=0,"",IFERROR(VLOOKUP(B27,単位登録シート!$B$1:$I$148,7,FALSE),""))</f>
        <v/>
      </c>
      <c r="I27" s="161" t="str">
        <f>IF(IFERROR(VLOOKUP(B27,単位登録シート!$B$1:$I$148,8,FALSE),"")=0,"",IFERROR(VLOOKUP(B27,単位登録シート!$B$1:$I$148,8,FALSE),""))</f>
        <v/>
      </c>
    </row>
    <row r="28" spans="2:9" s="158" customFormat="1" ht="23.45" customHeight="1">
      <c r="B28" s="159">
        <v>20</v>
      </c>
      <c r="C28" s="161" t="str">
        <f>IF(IFERROR(VLOOKUP(B28,単位登録シート!$B$1:$I$148,2,FALSE),"")=0,"",IFERROR(VLOOKUP(B28,単位登録シート!$B$1:$I$148,2,FALSE),""))</f>
        <v/>
      </c>
      <c r="D28" s="59" t="str">
        <f>IFERROR(VLOOKUP(B28,単位登録シート!$B$1:$I$148,3,FALSE),"")</f>
        <v/>
      </c>
      <c r="E28" s="160" t="str">
        <f>IF(IFERROR(VLOOKUP(B28,単位登録シート!$B$1:$I$148,4,FALSE),"")=0,"",IFERROR(VLOOKUP(B28,単位登録シート!$B$1:$I$148,4,FALSE),""))</f>
        <v/>
      </c>
      <c r="F28" s="59" t="str">
        <f>IF(IFERROR(VLOOKUP(B28,単位登録シート!$B$1:$I$148,5,FALSE),"")=0,"",IFERROR(VLOOKUP(B28,単位登録シート!$B$1:$I$148,5,FALSE),""))</f>
        <v/>
      </c>
      <c r="G28" s="59" t="str">
        <f>IF(IFERROR(VLOOKUP(B28,単位登録シート!$B$1:$I$148,6,FALSE),"")=0,"",IFERROR(VLOOKUP(B28,単位登録シート!$B$1:$I$148,6,FALSE),""))</f>
        <v/>
      </c>
      <c r="H28" s="157" t="str">
        <f>IF(IFERROR(VLOOKUP(B28,単位登録シート!$B$1:$I$148,7,FALSE),"")=0,"",IFERROR(VLOOKUP(B28,単位登録シート!$B$1:$I$148,7,FALSE),""))</f>
        <v/>
      </c>
      <c r="I28" s="161" t="str">
        <f>IF(IFERROR(VLOOKUP(B28,単位登録シート!$B$1:$I$148,8,FALSE),"")=0,"",IFERROR(VLOOKUP(B28,単位登録シート!$B$1:$I$148,8,FALSE),""))</f>
        <v/>
      </c>
    </row>
    <row r="29" spans="2:9" s="158" customFormat="1" ht="23.45" customHeight="1">
      <c r="B29" s="159">
        <v>21</v>
      </c>
      <c r="C29" s="161" t="str">
        <f>IF(IFERROR(VLOOKUP(B29,単位登録シート!$B$1:$I$148,2,FALSE),"")=0,"",IFERROR(VLOOKUP(B29,単位登録シート!$B$1:$I$148,2,FALSE),""))</f>
        <v/>
      </c>
      <c r="D29" s="59" t="str">
        <f>IFERROR(VLOOKUP(B29,単位登録シート!$B$1:$I$148,3,FALSE),"")</f>
        <v/>
      </c>
      <c r="E29" s="160" t="str">
        <f>IF(IFERROR(VLOOKUP(B29,単位登録シート!$B$1:$I$148,4,FALSE),"")=0,"",IFERROR(VLOOKUP(B29,単位登録シート!$B$1:$I$148,4,FALSE),""))</f>
        <v/>
      </c>
      <c r="F29" s="59" t="str">
        <f>IF(IFERROR(VLOOKUP(B29,単位登録シート!$B$1:$I$148,5,FALSE),"")=0,"",IFERROR(VLOOKUP(B29,単位登録シート!$B$1:$I$148,5,FALSE),""))</f>
        <v/>
      </c>
      <c r="G29" s="59" t="str">
        <f>IF(IFERROR(VLOOKUP(B29,単位登録シート!$B$1:$I$148,6,FALSE),"")=0,"",IFERROR(VLOOKUP(B29,単位登録シート!$B$1:$I$148,6,FALSE),""))</f>
        <v/>
      </c>
      <c r="H29" s="157" t="str">
        <f>IF(IFERROR(VLOOKUP(B29,単位登録シート!$B$1:$I$148,7,FALSE),"")=0,"",IFERROR(VLOOKUP(B29,単位登録シート!$B$1:$I$148,7,FALSE),""))</f>
        <v/>
      </c>
      <c r="I29" s="161" t="str">
        <f>IF(IFERROR(VLOOKUP(B29,単位登録シート!$B$1:$I$148,8,FALSE),"")=0,"",IFERROR(VLOOKUP(B29,単位登録シート!$B$1:$I$148,8,FALSE),""))</f>
        <v/>
      </c>
    </row>
    <row r="30" spans="2:9" s="158" customFormat="1" ht="23.45" customHeight="1">
      <c r="B30" s="159">
        <v>22</v>
      </c>
      <c r="C30" s="161" t="str">
        <f>IF(IFERROR(VLOOKUP(B30,単位登録シート!$B$1:$I$148,2,FALSE),"")=0,"",IFERROR(VLOOKUP(B30,単位登録シート!$B$1:$I$148,2,FALSE),""))</f>
        <v/>
      </c>
      <c r="D30" s="59" t="str">
        <f>IFERROR(VLOOKUP(B30,単位登録シート!$B$1:$I$148,3,FALSE),"")</f>
        <v/>
      </c>
      <c r="E30" s="160" t="str">
        <f>IF(IFERROR(VLOOKUP(B30,単位登録シート!$B$1:$I$148,4,FALSE),"")=0,"",IFERROR(VLOOKUP(B30,単位登録シート!$B$1:$I$148,4,FALSE),""))</f>
        <v/>
      </c>
      <c r="F30" s="59" t="str">
        <f>IF(IFERROR(VLOOKUP(B30,単位登録シート!$B$1:$I$148,5,FALSE),"")=0,"",IFERROR(VLOOKUP(B30,単位登録シート!$B$1:$I$148,5,FALSE),""))</f>
        <v/>
      </c>
      <c r="G30" s="59" t="str">
        <f>IF(IFERROR(VLOOKUP(B30,単位登録シート!$B$1:$I$148,6,FALSE),"")=0,"",IFERROR(VLOOKUP(B30,単位登録シート!$B$1:$I$148,6,FALSE),""))</f>
        <v/>
      </c>
      <c r="H30" s="157" t="str">
        <f>IF(IFERROR(VLOOKUP(B30,単位登録シート!$B$1:$I$148,7,FALSE),"")=0,"",IFERROR(VLOOKUP(B30,単位登録シート!$B$1:$I$148,7,FALSE),""))</f>
        <v/>
      </c>
      <c r="I30" s="161" t="str">
        <f>IF(IFERROR(VLOOKUP(B30,単位登録シート!$B$1:$I$148,8,FALSE),"")=0,"",IFERROR(VLOOKUP(B30,単位登録シート!$B$1:$I$148,8,FALSE),""))</f>
        <v/>
      </c>
    </row>
    <row r="31" spans="2:9" s="158" customFormat="1" ht="23.45" customHeight="1">
      <c r="B31" s="159">
        <v>23</v>
      </c>
      <c r="C31" s="161" t="str">
        <f>IF(IFERROR(VLOOKUP(B31,単位登録シート!$B$1:$I$148,2,FALSE),"")=0,"",IFERROR(VLOOKUP(B31,単位登録シート!$B$1:$I$148,2,FALSE),""))</f>
        <v/>
      </c>
      <c r="D31" s="59" t="str">
        <f>IFERROR(VLOOKUP(B31,単位登録シート!$B$1:$I$148,3,FALSE),"")</f>
        <v/>
      </c>
      <c r="E31" s="160" t="str">
        <f>IF(IFERROR(VLOOKUP(B31,単位登録シート!$B$1:$I$148,4,FALSE),"")=0,"",IFERROR(VLOOKUP(B31,単位登録シート!$B$1:$I$148,4,FALSE),""))</f>
        <v/>
      </c>
      <c r="F31" s="59" t="str">
        <f>IF(IFERROR(VLOOKUP(B31,単位登録シート!$B$1:$I$148,5,FALSE),"")=0,"",IFERROR(VLOOKUP(B31,単位登録シート!$B$1:$I$148,5,FALSE),""))</f>
        <v/>
      </c>
      <c r="G31" s="59" t="str">
        <f>IF(IFERROR(VLOOKUP(B31,単位登録シート!$B$1:$I$148,6,FALSE),"")=0,"",IFERROR(VLOOKUP(B31,単位登録シート!$B$1:$I$148,6,FALSE),""))</f>
        <v/>
      </c>
      <c r="H31" s="157" t="str">
        <f>IF(IFERROR(VLOOKUP(B31,単位登録シート!$B$1:$I$148,7,FALSE),"")=0,"",IFERROR(VLOOKUP(B31,単位登録シート!$B$1:$I$148,7,FALSE),""))</f>
        <v/>
      </c>
      <c r="I31" s="161" t="str">
        <f>IF(IFERROR(VLOOKUP(B31,単位登録シート!$B$1:$I$148,8,FALSE),"")=0,"",IFERROR(VLOOKUP(B31,単位登録シート!$B$1:$I$148,8,FALSE),""))</f>
        <v/>
      </c>
    </row>
    <row r="32" spans="2:9" s="158" customFormat="1" ht="23.45" customHeight="1">
      <c r="B32" s="159">
        <v>24</v>
      </c>
      <c r="C32" s="161" t="str">
        <f>IF(IFERROR(VLOOKUP(B32,単位登録シート!$B$1:$I$148,2,FALSE),"")=0,"",IFERROR(VLOOKUP(B32,単位登録シート!$B$1:$I$148,2,FALSE),""))</f>
        <v/>
      </c>
      <c r="D32" s="59" t="str">
        <f>IFERROR(VLOOKUP(B32,単位登録シート!$B$1:$I$148,3,FALSE),"")</f>
        <v/>
      </c>
      <c r="E32" s="160" t="str">
        <f>IF(IFERROR(VLOOKUP(B32,単位登録シート!$B$1:$I$148,4,FALSE),"")=0,"",IFERROR(VLOOKUP(B32,単位登録シート!$B$1:$I$148,4,FALSE),""))</f>
        <v/>
      </c>
      <c r="F32" s="59" t="str">
        <f>IF(IFERROR(VLOOKUP(B32,単位登録シート!$B$1:$I$148,5,FALSE),"")=0,"",IFERROR(VLOOKUP(B32,単位登録シート!$B$1:$I$148,5,FALSE),""))</f>
        <v/>
      </c>
      <c r="G32" s="59" t="str">
        <f>IF(IFERROR(VLOOKUP(B32,単位登録シート!$B$1:$I$148,6,FALSE),"")=0,"",IFERROR(VLOOKUP(B32,単位登録シート!$B$1:$I$148,6,FALSE),""))</f>
        <v/>
      </c>
      <c r="H32" s="157" t="str">
        <f>IF(IFERROR(VLOOKUP(B32,単位登録シート!$B$1:$I$148,7,FALSE),"")=0,"",IFERROR(VLOOKUP(B32,単位登録シート!$B$1:$I$148,7,FALSE),""))</f>
        <v/>
      </c>
      <c r="I32" s="161" t="str">
        <f>IF(IFERROR(VLOOKUP(B32,単位登録シート!$B$1:$I$148,8,FALSE),"")=0,"",IFERROR(VLOOKUP(B32,単位登録シート!$B$1:$I$148,8,FALSE),""))</f>
        <v/>
      </c>
    </row>
    <row r="33" spans="2:9" s="158" customFormat="1" ht="23.45" customHeight="1">
      <c r="B33" s="159">
        <v>25</v>
      </c>
      <c r="C33" s="161" t="str">
        <f>IF(IFERROR(VLOOKUP(B33,単位登録シート!$B$1:$I$148,2,FALSE),"")=0,"",IFERROR(VLOOKUP(B33,単位登録シート!$B$1:$I$148,2,FALSE),""))</f>
        <v/>
      </c>
      <c r="D33" s="59" t="str">
        <f>IFERROR(VLOOKUP(B33,単位登録シート!$B$1:$I$148,3,FALSE),"")</f>
        <v/>
      </c>
      <c r="E33" s="160" t="str">
        <f>IF(IFERROR(VLOOKUP(B33,単位登録シート!$B$1:$I$148,4,FALSE),"")=0,"",IFERROR(VLOOKUP(B33,単位登録シート!$B$1:$I$148,4,FALSE),""))</f>
        <v/>
      </c>
      <c r="F33" s="59" t="str">
        <f>IF(IFERROR(VLOOKUP(B33,単位登録シート!$B$1:$I$148,5,FALSE),"")=0,"",IFERROR(VLOOKUP(B33,単位登録シート!$B$1:$I$148,5,FALSE),""))</f>
        <v/>
      </c>
      <c r="G33" s="59" t="str">
        <f>IF(IFERROR(VLOOKUP(B33,単位登録シート!$B$1:$I$148,6,FALSE),"")=0,"",IFERROR(VLOOKUP(B33,単位登録シート!$B$1:$I$148,6,FALSE),""))</f>
        <v/>
      </c>
      <c r="H33" s="157" t="str">
        <f>IF(IFERROR(VLOOKUP(B33,単位登録シート!$B$1:$I$148,7,FALSE),"")=0,"",IFERROR(VLOOKUP(B33,単位登録シート!$B$1:$I$148,7,FALSE),""))</f>
        <v/>
      </c>
      <c r="I33" s="161" t="str">
        <f>IF(IFERROR(VLOOKUP(B33,単位登録シート!$B$1:$I$148,8,FALSE),"")=0,"",IFERROR(VLOOKUP(B33,単位登録シート!$B$1:$I$148,8,FALSE),""))</f>
        <v/>
      </c>
    </row>
    <row r="34" spans="2:9" s="158" customFormat="1" ht="23.45" customHeight="1">
      <c r="B34" s="159">
        <v>26</v>
      </c>
      <c r="C34" s="161" t="str">
        <f>IF(IFERROR(VLOOKUP(B34,単位登録シート!$B$1:$I$148,2,FALSE),"")=0,"",IFERROR(VLOOKUP(B34,単位登録シート!$B$1:$I$148,2,FALSE),""))</f>
        <v/>
      </c>
      <c r="D34" s="59" t="str">
        <f>IFERROR(VLOOKUP(B34,単位登録シート!$B$1:$I$148,3,FALSE),"")</f>
        <v/>
      </c>
      <c r="E34" s="160" t="str">
        <f>IF(IFERROR(VLOOKUP(B34,単位登録シート!$B$1:$I$148,4,FALSE),"")=0,"",IFERROR(VLOOKUP(B34,単位登録シート!$B$1:$I$148,4,FALSE),""))</f>
        <v/>
      </c>
      <c r="F34" s="59" t="str">
        <f>IF(IFERROR(VLOOKUP(B34,単位登録シート!$B$1:$I$148,5,FALSE),"")=0,"",IFERROR(VLOOKUP(B34,単位登録シート!$B$1:$I$148,5,FALSE),""))</f>
        <v/>
      </c>
      <c r="G34" s="59" t="str">
        <f>IF(IFERROR(VLOOKUP(B34,単位登録シート!$B$1:$I$148,6,FALSE),"")=0,"",IFERROR(VLOOKUP(B34,単位登録シート!$B$1:$I$148,6,FALSE),""))</f>
        <v/>
      </c>
      <c r="H34" s="157" t="str">
        <f>IF(IFERROR(VLOOKUP(B34,単位登録シート!$B$1:$I$148,7,FALSE),"")=0,"",IFERROR(VLOOKUP(B34,単位登録シート!$B$1:$I$148,7,FALSE),""))</f>
        <v/>
      </c>
      <c r="I34" s="161" t="str">
        <f>IF(IFERROR(VLOOKUP(B34,単位登録シート!$B$1:$I$148,8,FALSE),"")=0,"",IFERROR(VLOOKUP(B34,単位登録シート!$B$1:$I$148,8,FALSE),""))</f>
        <v/>
      </c>
    </row>
    <row r="35" spans="2:9" s="158" customFormat="1" ht="23.45" customHeight="1">
      <c r="B35" s="159">
        <v>27</v>
      </c>
      <c r="C35" s="161" t="str">
        <f>IF(IFERROR(VLOOKUP(B35,単位登録シート!$B$1:$I$148,2,FALSE),"")=0,"",IFERROR(VLOOKUP(B35,単位登録シート!$B$1:$I$148,2,FALSE),""))</f>
        <v/>
      </c>
      <c r="D35" s="59" t="str">
        <f>IFERROR(VLOOKUP(B35,単位登録シート!$B$1:$I$148,3,FALSE),"")</f>
        <v/>
      </c>
      <c r="E35" s="160" t="str">
        <f>IF(IFERROR(VLOOKUP(B35,単位登録シート!$B$1:$I$148,4,FALSE),"")=0,"",IFERROR(VLOOKUP(B35,単位登録シート!$B$1:$I$148,4,FALSE),""))</f>
        <v/>
      </c>
      <c r="F35" s="59" t="str">
        <f>IF(IFERROR(VLOOKUP(B35,単位登録シート!$B$1:$I$148,5,FALSE),"")=0,"",IFERROR(VLOOKUP(B35,単位登録シート!$B$1:$I$148,5,FALSE),""))</f>
        <v/>
      </c>
      <c r="G35" s="59" t="str">
        <f>IF(IFERROR(VLOOKUP(B35,単位登録シート!$B$1:$I$148,6,FALSE),"")=0,"",IFERROR(VLOOKUP(B35,単位登録シート!$B$1:$I$148,6,FALSE),""))</f>
        <v/>
      </c>
      <c r="H35" s="157" t="str">
        <f>IF(IFERROR(VLOOKUP(B35,単位登録シート!$B$1:$I$148,7,FALSE),"")=0,"",IFERROR(VLOOKUP(B35,単位登録シート!$B$1:$I$148,7,FALSE),""))</f>
        <v/>
      </c>
      <c r="I35" s="161" t="str">
        <f>IF(IFERROR(VLOOKUP(B35,単位登録シート!$B$1:$I$148,8,FALSE),"")=0,"",IFERROR(VLOOKUP(B35,単位登録シート!$B$1:$I$148,8,FALSE),""))</f>
        <v/>
      </c>
    </row>
    <row r="36" spans="2:9" s="158" customFormat="1" ht="23.45" customHeight="1">
      <c r="B36" s="159">
        <v>28</v>
      </c>
      <c r="C36" s="161" t="str">
        <f>IF(IFERROR(VLOOKUP(B36,単位登録シート!$B$1:$I$148,2,FALSE),"")=0,"",IFERROR(VLOOKUP(B36,単位登録シート!$B$1:$I$148,2,FALSE),""))</f>
        <v/>
      </c>
      <c r="D36" s="59" t="str">
        <f>IFERROR(VLOOKUP(B36,単位登録シート!$B$1:$I$148,3,FALSE),"")</f>
        <v/>
      </c>
      <c r="E36" s="160" t="str">
        <f>IF(IFERROR(VLOOKUP(B36,単位登録シート!$B$1:$I$148,4,FALSE),"")=0,"",IFERROR(VLOOKUP(B36,単位登録シート!$B$1:$I$148,4,FALSE),""))</f>
        <v/>
      </c>
      <c r="F36" s="59" t="str">
        <f>IF(IFERROR(VLOOKUP(B36,単位登録シート!$B$1:$I$148,5,FALSE),"")=0,"",IFERROR(VLOOKUP(B36,単位登録シート!$B$1:$I$148,5,FALSE),""))</f>
        <v/>
      </c>
      <c r="G36" s="59" t="str">
        <f>IF(IFERROR(VLOOKUP(B36,単位登録シート!$B$1:$I$148,6,FALSE),"")=0,"",IFERROR(VLOOKUP(B36,単位登録シート!$B$1:$I$148,6,FALSE),""))</f>
        <v/>
      </c>
      <c r="H36" s="157" t="str">
        <f>IF(IFERROR(VLOOKUP(B36,単位登録シート!$B$1:$I$148,7,FALSE),"")=0,"",IFERROR(VLOOKUP(B36,単位登録シート!$B$1:$I$148,7,FALSE),""))</f>
        <v/>
      </c>
      <c r="I36" s="161" t="str">
        <f>IF(IFERROR(VLOOKUP(B36,単位登録シート!$B$1:$I$148,8,FALSE),"")=0,"",IFERROR(VLOOKUP(B36,単位登録シート!$B$1:$I$148,8,FALSE),""))</f>
        <v/>
      </c>
    </row>
    <row r="37" spans="2:9" s="158" customFormat="1" ht="23.45" customHeight="1">
      <c r="B37" s="159">
        <v>29</v>
      </c>
      <c r="C37" s="161" t="str">
        <f>IF(IFERROR(VLOOKUP(B37,単位登録シート!$B$1:$I$148,2,FALSE),"")=0,"",IFERROR(VLOOKUP(B37,単位登録シート!$B$1:$I$148,2,FALSE),""))</f>
        <v/>
      </c>
      <c r="D37" s="59" t="str">
        <f>IFERROR(VLOOKUP(B37,単位登録シート!$B$1:$I$148,3,FALSE),"")</f>
        <v/>
      </c>
      <c r="E37" s="160" t="str">
        <f>IF(IFERROR(VLOOKUP(B37,単位登録シート!$B$1:$I$148,4,FALSE),"")=0,"",IFERROR(VLOOKUP(B37,単位登録シート!$B$1:$I$148,4,FALSE),""))</f>
        <v/>
      </c>
      <c r="F37" s="59" t="str">
        <f>IF(IFERROR(VLOOKUP(B37,単位登録シート!$B$1:$I$148,5,FALSE),"")=0,"",IFERROR(VLOOKUP(B37,単位登録シート!$B$1:$I$148,5,FALSE),""))</f>
        <v/>
      </c>
      <c r="G37" s="59" t="str">
        <f>IF(IFERROR(VLOOKUP(B37,単位登録シート!$B$1:$I$148,6,FALSE),"")=0,"",IFERROR(VLOOKUP(B37,単位登録シート!$B$1:$I$148,6,FALSE),""))</f>
        <v/>
      </c>
      <c r="H37" s="157" t="str">
        <f>IF(IFERROR(VLOOKUP(B37,単位登録シート!$B$1:$I$148,7,FALSE),"")=0,"",IFERROR(VLOOKUP(B37,単位登録シート!$B$1:$I$148,7,FALSE),""))</f>
        <v/>
      </c>
      <c r="I37" s="161" t="str">
        <f>IF(IFERROR(VLOOKUP(B37,単位登録シート!$B$1:$I$148,8,FALSE),"")=0,"",IFERROR(VLOOKUP(B37,単位登録シート!$B$1:$I$148,8,FALSE),""))</f>
        <v/>
      </c>
    </row>
    <row r="38" spans="2:9" s="158" customFormat="1" ht="23.45" customHeight="1">
      <c r="B38" s="159">
        <v>30</v>
      </c>
      <c r="C38" s="161" t="str">
        <f>IF(IFERROR(VLOOKUP(B38,単位登録シート!$B$1:$I$148,2,FALSE),"")=0,"",IFERROR(VLOOKUP(B38,単位登録シート!$B$1:$I$148,2,FALSE),""))</f>
        <v/>
      </c>
      <c r="D38" s="59" t="str">
        <f>IFERROR(VLOOKUP(B38,単位登録シート!$B$1:$I$148,3,FALSE),"")</f>
        <v/>
      </c>
      <c r="E38" s="160" t="str">
        <f>IF(IFERROR(VLOOKUP(B38,単位登録シート!$B$1:$I$148,4,FALSE),"")=0,"",IFERROR(VLOOKUP(B38,単位登録シート!$B$1:$I$148,4,FALSE),""))</f>
        <v/>
      </c>
      <c r="F38" s="59" t="str">
        <f>IF(IFERROR(VLOOKUP(B38,単位登録シート!$B$1:$I$148,5,FALSE),"")=0,"",IFERROR(VLOOKUP(B38,単位登録シート!$B$1:$I$148,5,FALSE),""))</f>
        <v/>
      </c>
      <c r="G38" s="59" t="str">
        <f>IF(IFERROR(VLOOKUP(B38,単位登録シート!$B$1:$I$148,6,FALSE),"")=0,"",IFERROR(VLOOKUP(B38,単位登録シート!$B$1:$I$148,6,FALSE),""))</f>
        <v/>
      </c>
      <c r="H38" s="157" t="str">
        <f>IF(IFERROR(VLOOKUP(B38,単位登録シート!$B$1:$I$148,7,FALSE),"")=0,"",IFERROR(VLOOKUP(B38,単位登録シート!$B$1:$I$148,7,FALSE),""))</f>
        <v/>
      </c>
      <c r="I38" s="161" t="str">
        <f>IF(IFERROR(VLOOKUP(B38,単位登録シート!$B$1:$I$148,8,FALSE),"")=0,"",IFERROR(VLOOKUP(B38,単位登録シート!$B$1:$I$148,8,FALSE),""))</f>
        <v/>
      </c>
    </row>
    <row r="39" spans="2:9" s="158" customFormat="1" ht="23.45" customHeight="1">
      <c r="B39" s="159">
        <v>31</v>
      </c>
      <c r="C39" s="161" t="str">
        <f>IF(IFERROR(VLOOKUP(B39,単位登録シート!$B$1:$I$148,2,FALSE),"")=0,"",IFERROR(VLOOKUP(B39,単位登録シート!$B$1:$I$148,2,FALSE),""))</f>
        <v/>
      </c>
      <c r="D39" s="59" t="str">
        <f>IFERROR(VLOOKUP(B39,単位登録シート!$B$1:$I$148,3,FALSE),"")</f>
        <v/>
      </c>
      <c r="E39" s="160" t="str">
        <f>IF(IFERROR(VLOOKUP(B39,単位登録シート!$B$1:$I$148,4,FALSE),"")=0,"",IFERROR(VLOOKUP(B39,単位登録シート!$B$1:$I$148,4,FALSE),""))</f>
        <v/>
      </c>
      <c r="F39" s="59" t="str">
        <f>IF(IFERROR(VLOOKUP(B39,単位登録シート!$B$1:$I$148,5,FALSE),"")=0,"",IFERROR(VLOOKUP(B39,単位登録シート!$B$1:$I$148,5,FALSE),""))</f>
        <v/>
      </c>
      <c r="G39" s="59" t="str">
        <f>IF(IFERROR(VLOOKUP(B39,単位登録シート!$B$1:$I$148,6,FALSE),"")=0,"",IFERROR(VLOOKUP(B39,単位登録シート!$B$1:$I$148,6,FALSE),""))</f>
        <v/>
      </c>
      <c r="H39" s="157" t="str">
        <f>IF(IFERROR(VLOOKUP(B39,単位登録シート!$B$1:$I$148,7,FALSE),"")=0,"",IFERROR(VLOOKUP(B39,単位登録シート!$B$1:$I$148,7,FALSE),""))</f>
        <v/>
      </c>
      <c r="I39" s="161" t="str">
        <f>IF(IFERROR(VLOOKUP(B39,単位登録シート!$B$1:$I$148,8,FALSE),"")=0,"",IFERROR(VLOOKUP(B39,単位登録シート!$B$1:$I$148,8,FALSE),""))</f>
        <v/>
      </c>
    </row>
    <row r="40" spans="2:9" s="158" customFormat="1" ht="23.45" customHeight="1">
      <c r="B40" s="159">
        <v>32</v>
      </c>
      <c r="C40" s="161" t="str">
        <f>IF(IFERROR(VLOOKUP(B40,単位登録シート!$B$1:$I$148,2,FALSE),"")=0,"",IFERROR(VLOOKUP(B40,単位登録シート!$B$1:$I$148,2,FALSE),""))</f>
        <v/>
      </c>
      <c r="D40" s="59" t="str">
        <f>IFERROR(VLOOKUP(B40,単位登録シート!$B$1:$I$148,3,FALSE),"")</f>
        <v/>
      </c>
      <c r="E40" s="160" t="str">
        <f>IF(IFERROR(VLOOKUP(B40,単位登録シート!$B$1:$I$148,4,FALSE),"")=0,"",IFERROR(VLOOKUP(B40,単位登録シート!$B$1:$I$148,4,FALSE),""))</f>
        <v/>
      </c>
      <c r="F40" s="59" t="str">
        <f>IF(IFERROR(VLOOKUP(B40,単位登録シート!$B$1:$I$148,5,FALSE),"")=0,"",IFERROR(VLOOKUP(B40,単位登録シート!$B$1:$I$148,5,FALSE),""))</f>
        <v/>
      </c>
      <c r="G40" s="59" t="str">
        <f>IF(IFERROR(VLOOKUP(B40,単位登録シート!$B$1:$I$148,6,FALSE),"")=0,"",IFERROR(VLOOKUP(B40,単位登録シート!$B$1:$I$148,6,FALSE),""))</f>
        <v/>
      </c>
      <c r="H40" s="157" t="str">
        <f>IF(IFERROR(VLOOKUP(B40,単位登録シート!$B$1:$I$148,7,FALSE),"")=0,"",IFERROR(VLOOKUP(B40,単位登録シート!$B$1:$I$148,7,FALSE),""))</f>
        <v/>
      </c>
      <c r="I40" s="161" t="str">
        <f>IF(IFERROR(VLOOKUP(B40,単位登録シート!$B$1:$I$148,8,FALSE),"")=0,"",IFERROR(VLOOKUP(B40,単位登録シート!$B$1:$I$148,8,FALSE),""))</f>
        <v/>
      </c>
    </row>
    <row r="41" spans="2:9" s="158" customFormat="1" ht="23.45" customHeight="1">
      <c r="B41" s="159">
        <v>33</v>
      </c>
      <c r="C41" s="161" t="str">
        <f>IF(IFERROR(VLOOKUP(B41,単位登録シート!$B$1:$I$148,2,FALSE),"")=0,"",IFERROR(VLOOKUP(B41,単位登録シート!$B$1:$I$148,2,FALSE),""))</f>
        <v/>
      </c>
      <c r="D41" s="59" t="str">
        <f>IFERROR(VLOOKUP(B41,単位登録シート!$B$1:$I$148,3,FALSE),"")</f>
        <v/>
      </c>
      <c r="E41" s="160" t="str">
        <f>IF(IFERROR(VLOOKUP(B41,単位登録シート!$B$1:$I$148,4,FALSE),"")=0,"",IFERROR(VLOOKUP(B41,単位登録シート!$B$1:$I$148,4,FALSE),""))</f>
        <v/>
      </c>
      <c r="F41" s="59" t="str">
        <f>IF(IFERROR(VLOOKUP(B41,単位登録シート!$B$1:$I$148,5,FALSE),"")=0,"",IFERROR(VLOOKUP(B41,単位登録シート!$B$1:$I$148,5,FALSE),""))</f>
        <v/>
      </c>
      <c r="G41" s="59" t="str">
        <f>IF(IFERROR(VLOOKUP(B41,単位登録シート!$B$1:$I$148,6,FALSE),"")=0,"",IFERROR(VLOOKUP(B41,単位登録シート!$B$1:$I$148,6,FALSE),""))</f>
        <v/>
      </c>
      <c r="H41" s="157" t="str">
        <f>IF(IFERROR(VLOOKUP(B41,単位登録シート!$B$1:$I$148,7,FALSE),"")=0,"",IFERROR(VLOOKUP(B41,単位登録シート!$B$1:$I$148,7,FALSE),""))</f>
        <v/>
      </c>
      <c r="I41" s="161" t="str">
        <f>IF(IFERROR(VLOOKUP(B41,単位登録シート!$B$1:$I$148,8,FALSE),"")=0,"",IFERROR(VLOOKUP(B41,単位登録シート!$B$1:$I$148,8,FALSE),""))</f>
        <v/>
      </c>
    </row>
    <row r="42" spans="2:9" s="158" customFormat="1" ht="23.45" customHeight="1">
      <c r="B42" s="159">
        <v>34</v>
      </c>
      <c r="C42" s="161" t="str">
        <f>IF(IFERROR(VLOOKUP(B42,単位登録シート!$B$1:$I$148,2,FALSE),"")=0,"",IFERROR(VLOOKUP(B42,単位登録シート!$B$1:$I$148,2,FALSE),""))</f>
        <v/>
      </c>
      <c r="D42" s="59" t="str">
        <f>IFERROR(VLOOKUP(B42,単位登録シート!$B$1:$I$148,3,FALSE),"")</f>
        <v/>
      </c>
      <c r="E42" s="160" t="str">
        <f>IF(IFERROR(VLOOKUP(B42,単位登録シート!$B$1:$I$148,4,FALSE),"")=0,"",IFERROR(VLOOKUP(B42,単位登録シート!$B$1:$I$148,4,FALSE),""))</f>
        <v/>
      </c>
      <c r="F42" s="59" t="str">
        <f>IF(IFERROR(VLOOKUP(B42,単位登録シート!$B$1:$I$148,5,FALSE),"")=0,"",IFERROR(VLOOKUP(B42,単位登録シート!$B$1:$I$148,5,FALSE),""))</f>
        <v/>
      </c>
      <c r="G42" s="59" t="str">
        <f>IF(IFERROR(VLOOKUP(B42,単位登録シート!$B$1:$I$148,6,FALSE),"")=0,"",IFERROR(VLOOKUP(B42,単位登録シート!$B$1:$I$148,6,FALSE),""))</f>
        <v/>
      </c>
      <c r="H42" s="157" t="str">
        <f>IF(IFERROR(VLOOKUP(B42,単位登録シート!$B$1:$I$148,7,FALSE),"")=0,"",IFERROR(VLOOKUP(B42,単位登録シート!$B$1:$I$148,7,FALSE),""))</f>
        <v/>
      </c>
      <c r="I42" s="161" t="str">
        <f>IF(IFERROR(VLOOKUP(B42,単位登録シート!$B$1:$I$148,8,FALSE),"")=0,"",IFERROR(VLOOKUP(B42,単位登録シート!$B$1:$I$148,8,FALSE),""))</f>
        <v/>
      </c>
    </row>
    <row r="43" spans="2:9" s="158" customFormat="1" ht="23.45" customHeight="1">
      <c r="B43" s="159">
        <v>35</v>
      </c>
      <c r="C43" s="161" t="str">
        <f>IF(IFERROR(VLOOKUP(B43,単位登録シート!$B$1:$I$148,2,FALSE),"")=0,"",IFERROR(VLOOKUP(B43,単位登録シート!$B$1:$I$148,2,FALSE),""))</f>
        <v/>
      </c>
      <c r="D43" s="59" t="str">
        <f>IFERROR(VLOOKUP(B43,単位登録シート!$B$1:$I$148,3,FALSE),"")</f>
        <v/>
      </c>
      <c r="E43" s="160" t="str">
        <f>IF(IFERROR(VLOOKUP(B43,単位登録シート!$B$1:$I$148,4,FALSE),"")=0,"",IFERROR(VLOOKUP(B43,単位登録シート!$B$1:$I$148,4,FALSE),""))</f>
        <v/>
      </c>
      <c r="F43" s="59" t="str">
        <f>IF(IFERROR(VLOOKUP(B43,単位登録シート!$B$1:$I$148,5,FALSE),"")=0,"",IFERROR(VLOOKUP(B43,単位登録シート!$B$1:$I$148,5,FALSE),""))</f>
        <v/>
      </c>
      <c r="G43" s="59" t="str">
        <f>IF(IFERROR(VLOOKUP(B43,単位登録シート!$B$1:$I$148,6,FALSE),"")=0,"",IFERROR(VLOOKUP(B43,単位登録シート!$B$1:$I$148,6,FALSE),""))</f>
        <v/>
      </c>
      <c r="H43" s="157" t="str">
        <f>IF(IFERROR(VLOOKUP(B43,単位登録シート!$B$1:$I$148,7,FALSE),"")=0,"",IFERROR(VLOOKUP(B43,単位登録シート!$B$1:$I$148,7,FALSE),""))</f>
        <v/>
      </c>
      <c r="I43" s="161" t="str">
        <f>IF(IFERROR(VLOOKUP(B43,単位登録シート!$B$1:$I$148,8,FALSE),"")=0,"",IFERROR(VLOOKUP(B43,単位登録シート!$B$1:$I$148,8,FALSE),""))</f>
        <v/>
      </c>
    </row>
    <row r="44" spans="2:9" s="158" customFormat="1" ht="23.45" customHeight="1">
      <c r="B44" s="159">
        <v>36</v>
      </c>
      <c r="C44" s="161" t="str">
        <f>IF(IFERROR(VLOOKUP(B44,単位登録シート!$B$1:$I$148,2,FALSE),"")=0,"",IFERROR(VLOOKUP(B44,単位登録シート!$B$1:$I$148,2,FALSE),""))</f>
        <v/>
      </c>
      <c r="D44" s="59" t="str">
        <f>IFERROR(VLOOKUP(B44,単位登録シート!$B$1:$I$148,3,FALSE),"")</f>
        <v/>
      </c>
      <c r="E44" s="160" t="str">
        <f>IF(IFERROR(VLOOKUP(B44,単位登録シート!$B$1:$I$148,4,FALSE),"")=0,"",IFERROR(VLOOKUP(B44,単位登録シート!$B$1:$I$148,4,FALSE),""))</f>
        <v/>
      </c>
      <c r="F44" s="59" t="str">
        <f>IF(IFERROR(VLOOKUP(B44,単位登録シート!$B$1:$I$148,5,FALSE),"")=0,"",IFERROR(VLOOKUP(B44,単位登録シート!$B$1:$I$148,5,FALSE),""))</f>
        <v/>
      </c>
      <c r="G44" s="59" t="str">
        <f>IF(IFERROR(VLOOKUP(B44,単位登録シート!$B$1:$I$148,6,FALSE),"")=0,"",IFERROR(VLOOKUP(B44,単位登録シート!$B$1:$I$148,6,FALSE),""))</f>
        <v/>
      </c>
      <c r="H44" s="157" t="str">
        <f>IF(IFERROR(VLOOKUP(B44,単位登録シート!$B$1:$I$148,7,FALSE),"")=0,"",IFERROR(VLOOKUP(B44,単位登録シート!$B$1:$I$148,7,FALSE),""))</f>
        <v/>
      </c>
      <c r="I44" s="161" t="str">
        <f>IF(IFERROR(VLOOKUP(B44,単位登録シート!$B$1:$I$148,8,FALSE),"")=0,"",IFERROR(VLOOKUP(B44,単位登録シート!$B$1:$I$148,8,FALSE),""))</f>
        <v/>
      </c>
    </row>
    <row r="45" spans="2:9" s="158" customFormat="1" ht="23.45" customHeight="1">
      <c r="B45" s="159">
        <v>37</v>
      </c>
      <c r="C45" s="161" t="str">
        <f>IF(IFERROR(VLOOKUP(B45,単位登録シート!$B$1:$I$148,2,FALSE),"")=0,"",IFERROR(VLOOKUP(B45,単位登録シート!$B$1:$I$148,2,FALSE),""))</f>
        <v/>
      </c>
      <c r="D45" s="59" t="str">
        <f>IFERROR(VLOOKUP(B45,単位登録シート!$B$1:$I$148,3,FALSE),"")</f>
        <v/>
      </c>
      <c r="E45" s="160" t="str">
        <f>IF(IFERROR(VLOOKUP(B45,単位登録シート!$B$1:$I$148,4,FALSE),"")=0,"",IFERROR(VLOOKUP(B45,単位登録シート!$B$1:$I$148,4,FALSE),""))</f>
        <v/>
      </c>
      <c r="F45" s="59" t="str">
        <f>IF(IFERROR(VLOOKUP(B45,単位登録シート!$B$1:$I$148,5,FALSE),"")=0,"",IFERROR(VLOOKUP(B45,単位登録シート!$B$1:$I$148,5,FALSE),""))</f>
        <v/>
      </c>
      <c r="G45" s="59" t="str">
        <f>IF(IFERROR(VLOOKUP(B45,単位登録シート!$B$1:$I$148,6,FALSE),"")=0,"",IFERROR(VLOOKUP(B45,単位登録シート!$B$1:$I$148,6,FALSE),""))</f>
        <v/>
      </c>
      <c r="H45" s="157" t="str">
        <f>IF(IFERROR(VLOOKUP(B45,単位登録シート!$B$1:$I$148,7,FALSE),"")=0,"",IFERROR(VLOOKUP(B45,単位登録シート!$B$1:$I$148,7,FALSE),""))</f>
        <v/>
      </c>
      <c r="I45" s="161" t="str">
        <f>IF(IFERROR(VLOOKUP(B45,単位登録シート!$B$1:$I$148,8,FALSE),"")=0,"",IFERROR(VLOOKUP(B45,単位登録シート!$B$1:$I$148,8,FALSE),""))</f>
        <v/>
      </c>
    </row>
    <row r="46" spans="2:9" s="158" customFormat="1" ht="23.45" customHeight="1">
      <c r="B46" s="159">
        <v>38</v>
      </c>
      <c r="C46" s="161" t="str">
        <f>IF(IFERROR(VLOOKUP(B46,単位登録シート!$B$1:$I$148,2,FALSE),"")=0,"",IFERROR(VLOOKUP(B46,単位登録シート!$B$1:$I$148,2,FALSE),""))</f>
        <v/>
      </c>
      <c r="D46" s="59" t="str">
        <f>IFERROR(VLOOKUP(B46,単位登録シート!$B$1:$I$148,3,FALSE),"")</f>
        <v/>
      </c>
      <c r="E46" s="160" t="str">
        <f>IF(IFERROR(VLOOKUP(B46,単位登録シート!$B$1:$I$148,4,FALSE),"")=0,"",IFERROR(VLOOKUP(B46,単位登録シート!$B$1:$I$148,4,FALSE),""))</f>
        <v/>
      </c>
      <c r="F46" s="59" t="str">
        <f>IF(IFERROR(VLOOKUP(B46,単位登録シート!$B$1:$I$148,5,FALSE),"")=0,"",IFERROR(VLOOKUP(B46,単位登録シート!$B$1:$I$148,5,FALSE),""))</f>
        <v/>
      </c>
      <c r="G46" s="59" t="str">
        <f>IF(IFERROR(VLOOKUP(B46,単位登録シート!$B$1:$I$148,6,FALSE),"")=0,"",IFERROR(VLOOKUP(B46,単位登録シート!$B$1:$I$148,6,FALSE),""))</f>
        <v/>
      </c>
      <c r="H46" s="157" t="str">
        <f>IF(IFERROR(VLOOKUP(B46,単位登録シート!$B$1:$I$148,7,FALSE),"")=0,"",IFERROR(VLOOKUP(B46,単位登録シート!$B$1:$I$148,7,FALSE),""))</f>
        <v/>
      </c>
      <c r="I46" s="161" t="str">
        <f>IF(IFERROR(VLOOKUP(B46,単位登録シート!$B$1:$I$148,8,FALSE),"")=0,"",IFERROR(VLOOKUP(B46,単位登録シート!$B$1:$I$148,8,FALSE),""))</f>
        <v/>
      </c>
    </row>
    <row r="47" spans="2:9" s="158" customFormat="1" ht="23.45" customHeight="1">
      <c r="B47" s="159">
        <v>39</v>
      </c>
      <c r="C47" s="161" t="str">
        <f>IF(IFERROR(VLOOKUP(B47,単位登録シート!$B$1:$I$148,2,FALSE),"")=0,"",IFERROR(VLOOKUP(B47,単位登録シート!$B$1:$I$148,2,FALSE),""))</f>
        <v/>
      </c>
      <c r="D47" s="59" t="str">
        <f>IFERROR(VLOOKUP(B47,単位登録シート!$B$1:$I$148,3,FALSE),"")</f>
        <v/>
      </c>
      <c r="E47" s="160" t="str">
        <f>IF(IFERROR(VLOOKUP(B47,単位登録シート!$B$1:$I$148,4,FALSE),"")=0,"",IFERROR(VLOOKUP(B47,単位登録シート!$B$1:$I$148,4,FALSE),""))</f>
        <v/>
      </c>
      <c r="F47" s="59" t="str">
        <f>IF(IFERROR(VLOOKUP(B47,単位登録シート!$B$1:$I$148,5,FALSE),"")=0,"",IFERROR(VLOOKUP(B47,単位登録シート!$B$1:$I$148,5,FALSE),""))</f>
        <v/>
      </c>
      <c r="G47" s="59" t="str">
        <f>IF(IFERROR(VLOOKUP(B47,単位登録シート!$B$1:$I$148,6,FALSE),"")=0,"",IFERROR(VLOOKUP(B47,単位登録シート!$B$1:$I$148,6,FALSE),""))</f>
        <v/>
      </c>
      <c r="H47" s="157" t="str">
        <f>IF(IFERROR(VLOOKUP(B47,単位登録シート!$B$1:$I$148,7,FALSE),"")=0,"",IFERROR(VLOOKUP(B47,単位登録シート!$B$1:$I$148,7,FALSE),""))</f>
        <v/>
      </c>
      <c r="I47" s="161" t="str">
        <f>IF(IFERROR(VLOOKUP(B47,単位登録シート!$B$1:$I$148,8,FALSE),"")=0,"",IFERROR(VLOOKUP(B47,単位登録シート!$B$1:$I$148,8,FALSE),""))</f>
        <v/>
      </c>
    </row>
    <row r="48" spans="2:9" s="158" customFormat="1" ht="23.45" customHeight="1">
      <c r="B48" s="159">
        <v>40</v>
      </c>
      <c r="C48" s="161" t="str">
        <f>IF(IFERROR(VLOOKUP(B48,単位登録シート!$B$1:$I$148,2,FALSE),"")=0,"",IFERROR(VLOOKUP(B48,単位登録シート!$B$1:$I$148,2,FALSE),""))</f>
        <v/>
      </c>
      <c r="D48" s="59" t="str">
        <f>IFERROR(VLOOKUP(B48,単位登録シート!$B$1:$I$148,3,FALSE),"")</f>
        <v/>
      </c>
      <c r="E48" s="160" t="str">
        <f>IF(IFERROR(VLOOKUP(B48,単位登録シート!$B$1:$I$148,4,FALSE),"")=0,"",IFERROR(VLOOKUP(B48,単位登録シート!$B$1:$I$148,4,FALSE),""))</f>
        <v/>
      </c>
      <c r="F48" s="59" t="str">
        <f>IF(IFERROR(VLOOKUP(B48,単位登録シート!$B$1:$I$148,5,FALSE),"")=0,"",IFERROR(VLOOKUP(B48,単位登録シート!$B$1:$I$148,5,FALSE),""))</f>
        <v/>
      </c>
      <c r="G48" s="59" t="str">
        <f>IF(IFERROR(VLOOKUP(B48,単位登録シート!$B$1:$I$148,6,FALSE),"")=0,"",IFERROR(VLOOKUP(B48,単位登録シート!$B$1:$I$148,6,FALSE),""))</f>
        <v/>
      </c>
      <c r="H48" s="157" t="str">
        <f>IF(IFERROR(VLOOKUP(B48,単位登録シート!$B$1:$I$148,7,FALSE),"")=0,"",IFERROR(VLOOKUP(B48,単位登録シート!$B$1:$I$148,7,FALSE),""))</f>
        <v/>
      </c>
      <c r="I48" s="161" t="str">
        <f>IF(IFERROR(VLOOKUP(B48,単位登録シート!$B$1:$I$148,8,FALSE),"")=0,"",IFERROR(VLOOKUP(B48,単位登録シート!$B$1:$I$148,8,FALSE),""))</f>
        <v/>
      </c>
    </row>
    <row r="49" spans="2:9" s="158" customFormat="1" ht="23.45" customHeight="1">
      <c r="B49" s="159">
        <v>41</v>
      </c>
      <c r="C49" s="161" t="str">
        <f>IF(IFERROR(VLOOKUP(B49,単位登録シート!$B$1:$I$148,2,FALSE),"")=0,"",IFERROR(VLOOKUP(B49,単位登録シート!$B$1:$I$148,2,FALSE),""))</f>
        <v/>
      </c>
      <c r="D49" s="59" t="str">
        <f>IFERROR(VLOOKUP(B49,単位登録シート!$B$1:$I$148,3,FALSE),"")</f>
        <v/>
      </c>
      <c r="E49" s="160" t="str">
        <f>IF(IFERROR(VLOOKUP(B49,単位登録シート!$B$1:$I$148,4,FALSE),"")=0,"",IFERROR(VLOOKUP(B49,単位登録シート!$B$1:$I$148,4,FALSE),""))</f>
        <v/>
      </c>
      <c r="F49" s="59" t="str">
        <f>IF(IFERROR(VLOOKUP(B49,単位登録シート!$B$1:$I$148,5,FALSE),"")=0,"",IFERROR(VLOOKUP(B49,単位登録シート!$B$1:$I$148,5,FALSE),""))</f>
        <v/>
      </c>
      <c r="G49" s="59" t="str">
        <f>IF(IFERROR(VLOOKUP(B49,単位登録シート!$B$1:$I$148,6,FALSE),"")=0,"",IFERROR(VLOOKUP(B49,単位登録シート!$B$1:$I$148,6,FALSE),""))</f>
        <v/>
      </c>
      <c r="H49" s="157" t="str">
        <f>IF(IFERROR(VLOOKUP(B49,単位登録シート!$B$1:$I$148,7,FALSE),"")=0,"",IFERROR(VLOOKUP(B49,単位登録シート!$B$1:$I$148,7,FALSE),""))</f>
        <v/>
      </c>
      <c r="I49" s="161" t="str">
        <f>IF(IFERROR(VLOOKUP(B49,単位登録シート!$B$1:$I$148,8,FALSE),"")=0,"",IFERROR(VLOOKUP(B49,単位登録シート!$B$1:$I$148,8,FALSE),""))</f>
        <v/>
      </c>
    </row>
    <row r="50" spans="2:9" s="158" customFormat="1" ht="23.45" customHeight="1">
      <c r="B50" s="159">
        <v>42</v>
      </c>
      <c r="C50" s="161" t="str">
        <f>IF(IFERROR(VLOOKUP(B50,単位登録シート!$B$1:$I$148,2,FALSE),"")=0,"",IFERROR(VLOOKUP(B50,単位登録シート!$B$1:$I$148,2,FALSE),""))</f>
        <v/>
      </c>
      <c r="D50" s="59" t="str">
        <f>IFERROR(VLOOKUP(B50,単位登録シート!$B$1:$I$148,3,FALSE),"")</f>
        <v/>
      </c>
      <c r="E50" s="160" t="str">
        <f>IF(IFERROR(VLOOKUP(B50,単位登録シート!$B$1:$I$148,4,FALSE),"")=0,"",IFERROR(VLOOKUP(B50,単位登録シート!$B$1:$I$148,4,FALSE),""))</f>
        <v/>
      </c>
      <c r="F50" s="59" t="str">
        <f>IF(IFERROR(VLOOKUP(B50,単位登録シート!$B$1:$I$148,5,FALSE),"")=0,"",IFERROR(VLOOKUP(B50,単位登録シート!$B$1:$I$148,5,FALSE),""))</f>
        <v/>
      </c>
      <c r="G50" s="59" t="str">
        <f>IF(IFERROR(VLOOKUP(B50,単位登録シート!$B$1:$I$148,6,FALSE),"")=0,"",IFERROR(VLOOKUP(B50,単位登録シート!$B$1:$I$148,6,FALSE),""))</f>
        <v/>
      </c>
      <c r="H50" s="157" t="str">
        <f>IF(IFERROR(VLOOKUP(B50,単位登録シート!$B$1:$I$148,7,FALSE),"")=0,"",IFERROR(VLOOKUP(B50,単位登録シート!$B$1:$I$148,7,FALSE),""))</f>
        <v/>
      </c>
      <c r="I50" s="161" t="str">
        <f>IF(IFERROR(VLOOKUP(B50,単位登録シート!$B$1:$I$148,8,FALSE),"")=0,"",IFERROR(VLOOKUP(B50,単位登録シート!$B$1:$I$148,8,FALSE),""))</f>
        <v/>
      </c>
    </row>
    <row r="51" spans="2:9" s="158" customFormat="1" ht="23.45" customHeight="1">
      <c r="B51" s="159">
        <v>43</v>
      </c>
      <c r="C51" s="161" t="str">
        <f>IF(IFERROR(VLOOKUP(B51,単位登録シート!$B$1:$I$148,2,FALSE),"")=0,"",IFERROR(VLOOKUP(B51,単位登録シート!$B$1:$I$148,2,FALSE),""))</f>
        <v/>
      </c>
      <c r="D51" s="59" t="str">
        <f>IFERROR(VLOOKUP(B51,単位登録シート!$B$1:$I$148,3,FALSE),"")</f>
        <v/>
      </c>
      <c r="E51" s="160" t="str">
        <f>IF(IFERROR(VLOOKUP(B51,単位登録シート!$B$1:$I$148,4,FALSE),"")=0,"",IFERROR(VLOOKUP(B51,単位登録シート!$B$1:$I$148,4,FALSE),""))</f>
        <v/>
      </c>
      <c r="F51" s="59" t="str">
        <f>IF(IFERROR(VLOOKUP(B51,単位登録シート!$B$1:$I$148,5,FALSE),"")=0,"",IFERROR(VLOOKUP(B51,単位登録シート!$B$1:$I$148,5,FALSE),""))</f>
        <v/>
      </c>
      <c r="G51" s="59" t="str">
        <f>IF(IFERROR(VLOOKUP(B51,単位登録シート!$B$1:$I$148,6,FALSE),"")=0,"",IFERROR(VLOOKUP(B51,単位登録シート!$B$1:$I$148,6,FALSE),""))</f>
        <v/>
      </c>
      <c r="H51" s="157" t="str">
        <f>IF(IFERROR(VLOOKUP(B51,単位登録シート!$B$1:$I$148,7,FALSE),"")=0,"",IFERROR(VLOOKUP(B51,単位登録シート!$B$1:$I$148,7,FALSE),""))</f>
        <v/>
      </c>
      <c r="I51" s="161" t="str">
        <f>IF(IFERROR(VLOOKUP(B51,単位登録シート!$B$1:$I$148,8,FALSE),"")=0,"",IFERROR(VLOOKUP(B51,単位登録シート!$B$1:$I$148,8,FALSE),""))</f>
        <v/>
      </c>
    </row>
    <row r="52" spans="2:9" s="158" customFormat="1" ht="23.45" customHeight="1">
      <c r="B52" s="159">
        <v>44</v>
      </c>
      <c r="C52" s="161" t="str">
        <f>IF(IFERROR(VLOOKUP(B52,単位登録シート!$B$1:$I$148,2,FALSE),"")=0,"",IFERROR(VLOOKUP(B52,単位登録シート!$B$1:$I$148,2,FALSE),""))</f>
        <v/>
      </c>
      <c r="D52" s="59" t="str">
        <f>IFERROR(VLOOKUP(B52,単位登録シート!$B$1:$I$148,3,FALSE),"")</f>
        <v/>
      </c>
      <c r="E52" s="160" t="str">
        <f>IF(IFERROR(VLOOKUP(B52,単位登録シート!$B$1:$I$148,4,FALSE),"")=0,"",IFERROR(VLOOKUP(B52,単位登録シート!$B$1:$I$148,4,FALSE),""))</f>
        <v/>
      </c>
      <c r="F52" s="59" t="str">
        <f>IF(IFERROR(VLOOKUP(B52,単位登録シート!$B$1:$I$148,5,FALSE),"")=0,"",IFERROR(VLOOKUP(B52,単位登録シート!$B$1:$I$148,5,FALSE),""))</f>
        <v/>
      </c>
      <c r="G52" s="59" t="str">
        <f>IF(IFERROR(VLOOKUP(B52,単位登録シート!$B$1:$I$148,6,FALSE),"")=0,"",IFERROR(VLOOKUP(B52,単位登録シート!$B$1:$I$148,6,FALSE),""))</f>
        <v/>
      </c>
      <c r="H52" s="157" t="str">
        <f>IF(IFERROR(VLOOKUP(B52,単位登録シート!$B$1:$I$148,7,FALSE),"")=0,"",IFERROR(VLOOKUP(B52,単位登録シート!$B$1:$I$148,7,FALSE),""))</f>
        <v/>
      </c>
      <c r="I52" s="161" t="str">
        <f>IF(IFERROR(VLOOKUP(B52,単位登録シート!$B$1:$I$148,8,FALSE),"")=0,"",IFERROR(VLOOKUP(B52,単位登録シート!$B$1:$I$148,8,FALSE),""))</f>
        <v/>
      </c>
    </row>
    <row r="54" spans="2:9" s="166" customFormat="1" ht="19.899999999999999" customHeight="1">
      <c r="C54" s="167"/>
      <c r="E54" s="168"/>
      <c r="F54" s="168"/>
      <c r="H54" s="169"/>
      <c r="I54" s="170"/>
    </row>
    <row r="55" spans="2:9" s="166" customFormat="1" ht="19.899999999999999" customHeight="1">
      <c r="C55" s="167"/>
      <c r="E55" s="168"/>
      <c r="F55" s="168"/>
      <c r="H55" s="169"/>
      <c r="I55" s="170"/>
    </row>
    <row r="56" spans="2:9" s="166" customFormat="1" ht="19.899999999999999" customHeight="1">
      <c r="C56" s="167"/>
      <c r="E56" s="168"/>
      <c r="F56" s="168"/>
      <c r="H56" s="169"/>
      <c r="I56" s="170"/>
    </row>
    <row r="57" spans="2:9" s="166" customFormat="1" ht="19.899999999999999" customHeight="1">
      <c r="C57" s="167"/>
      <c r="E57" s="168"/>
      <c r="F57" s="168"/>
      <c r="H57" s="169"/>
      <c r="I57" s="170"/>
    </row>
    <row r="58" spans="2:9" s="166" customFormat="1" ht="19.899999999999999" customHeight="1">
      <c r="C58" s="167"/>
      <c r="E58" s="168"/>
      <c r="F58" s="168"/>
      <c r="H58" s="169"/>
      <c r="I58" s="170"/>
    </row>
    <row r="59" spans="2:9" s="166" customFormat="1" ht="19.899999999999999" customHeight="1">
      <c r="C59" s="167"/>
      <c r="E59" s="168"/>
      <c r="F59" s="168"/>
      <c r="H59" s="169"/>
      <c r="I59" s="170"/>
    </row>
    <row r="60" spans="2:9" s="166" customFormat="1" ht="19.899999999999999" customHeight="1">
      <c r="C60" s="167"/>
      <c r="E60" s="168"/>
      <c r="F60" s="168"/>
      <c r="H60" s="169"/>
      <c r="I60" s="170"/>
    </row>
    <row r="61" spans="2:9" s="166" customFormat="1" ht="19.899999999999999" customHeight="1">
      <c r="C61" s="167"/>
      <c r="E61" s="168"/>
      <c r="F61" s="168"/>
      <c r="H61" s="169"/>
      <c r="I61" s="170"/>
    </row>
    <row r="62" spans="2:9" s="166" customFormat="1" ht="19.899999999999999" customHeight="1">
      <c r="C62" s="167"/>
      <c r="E62" s="168"/>
      <c r="F62" s="168"/>
      <c r="H62" s="169"/>
      <c r="I62" s="170"/>
    </row>
    <row r="63" spans="2:9" s="166" customFormat="1" ht="19.899999999999999" customHeight="1">
      <c r="C63" s="167"/>
      <c r="E63" s="168"/>
      <c r="F63" s="168"/>
      <c r="H63" s="169"/>
      <c r="I63" s="170"/>
    </row>
    <row r="64" spans="2:9" s="166" customFormat="1" ht="19.899999999999999" customHeight="1">
      <c r="C64" s="167"/>
      <c r="E64" s="168"/>
      <c r="F64" s="168"/>
      <c r="H64" s="169"/>
      <c r="I64" s="170"/>
    </row>
    <row r="65" spans="3:9" s="166" customFormat="1" ht="19.899999999999999" customHeight="1">
      <c r="C65" s="167"/>
      <c r="E65" s="168"/>
      <c r="F65" s="168"/>
      <c r="H65" s="169"/>
      <c r="I65" s="170"/>
    </row>
    <row r="66" spans="3:9" s="166" customFormat="1" ht="19.899999999999999" customHeight="1">
      <c r="C66" s="167"/>
      <c r="E66" s="168"/>
      <c r="F66" s="168"/>
      <c r="H66" s="169"/>
      <c r="I66" s="170"/>
    </row>
    <row r="67" spans="3:9" s="166" customFormat="1" ht="19.899999999999999" customHeight="1">
      <c r="C67" s="167"/>
      <c r="E67" s="168"/>
      <c r="F67" s="168"/>
      <c r="H67" s="169"/>
      <c r="I67" s="170"/>
    </row>
    <row r="68" spans="3:9" s="166" customFormat="1" ht="19.899999999999999" customHeight="1">
      <c r="C68" s="167"/>
      <c r="E68" s="168"/>
      <c r="F68" s="168"/>
      <c r="H68" s="169"/>
      <c r="I68" s="170"/>
    </row>
    <row r="69" spans="3:9" s="166" customFormat="1" ht="19.899999999999999" customHeight="1">
      <c r="C69" s="167"/>
      <c r="E69" s="168"/>
      <c r="F69" s="168"/>
      <c r="H69" s="169"/>
      <c r="I69" s="170"/>
    </row>
    <row r="70" spans="3:9" s="166" customFormat="1" ht="19.899999999999999" customHeight="1">
      <c r="C70" s="167"/>
      <c r="E70" s="168"/>
      <c r="F70" s="168"/>
      <c r="H70" s="169"/>
      <c r="I70" s="170"/>
    </row>
    <row r="71" spans="3:9" s="166" customFormat="1" ht="19.899999999999999" customHeight="1">
      <c r="C71" s="167"/>
      <c r="E71" s="168"/>
      <c r="F71" s="168"/>
      <c r="H71" s="169"/>
      <c r="I71" s="170"/>
    </row>
    <row r="72" spans="3:9" s="166" customFormat="1" ht="19.899999999999999" customHeight="1">
      <c r="C72" s="167"/>
      <c r="E72" s="168"/>
      <c r="F72" s="168"/>
      <c r="H72" s="169"/>
      <c r="I72" s="170"/>
    </row>
    <row r="73" spans="3:9" s="166" customFormat="1" ht="19.899999999999999" customHeight="1">
      <c r="C73" s="167"/>
      <c r="E73" s="168"/>
      <c r="F73" s="168"/>
      <c r="H73" s="169"/>
      <c r="I73" s="170"/>
    </row>
    <row r="74" spans="3:9" s="166" customFormat="1" ht="19.899999999999999" customHeight="1">
      <c r="C74" s="167"/>
      <c r="E74" s="168"/>
      <c r="F74" s="168"/>
      <c r="H74" s="169"/>
      <c r="I74" s="170"/>
    </row>
    <row r="75" spans="3:9" s="166" customFormat="1" ht="19.899999999999999" customHeight="1">
      <c r="C75" s="167"/>
      <c r="E75" s="168"/>
      <c r="F75" s="168"/>
      <c r="H75" s="169"/>
      <c r="I75" s="170"/>
    </row>
    <row r="76" spans="3:9" s="166" customFormat="1" ht="19.899999999999999" customHeight="1">
      <c r="C76" s="167"/>
      <c r="E76" s="168"/>
      <c r="F76" s="168"/>
      <c r="H76" s="169"/>
      <c r="I76" s="170"/>
    </row>
    <row r="77" spans="3:9" s="166" customFormat="1" ht="19.899999999999999" customHeight="1">
      <c r="C77" s="167"/>
      <c r="E77" s="168"/>
      <c r="F77" s="168"/>
      <c r="H77" s="169"/>
      <c r="I77" s="170"/>
    </row>
    <row r="78" spans="3:9" s="166" customFormat="1" ht="19.899999999999999" customHeight="1">
      <c r="C78" s="167"/>
      <c r="E78" s="168"/>
      <c r="F78" s="168"/>
      <c r="H78" s="169"/>
      <c r="I78" s="170"/>
    </row>
    <row r="79" spans="3:9" s="166" customFormat="1" ht="19.899999999999999" customHeight="1">
      <c r="C79" s="167"/>
      <c r="E79" s="168"/>
      <c r="F79" s="168"/>
      <c r="H79" s="169"/>
      <c r="I79" s="170"/>
    </row>
    <row r="80" spans="3:9" s="166" customFormat="1" ht="19.899999999999999" customHeight="1">
      <c r="C80" s="167"/>
      <c r="E80" s="168"/>
      <c r="F80" s="168"/>
      <c r="H80" s="169"/>
      <c r="I80" s="170"/>
    </row>
    <row r="81" spans="3:9" s="166" customFormat="1" ht="19.899999999999999" customHeight="1">
      <c r="C81" s="167"/>
      <c r="E81" s="168"/>
      <c r="F81" s="168"/>
      <c r="H81" s="169"/>
      <c r="I81" s="170"/>
    </row>
    <row r="82" spans="3:9" s="166" customFormat="1" ht="19.899999999999999" customHeight="1">
      <c r="C82" s="167"/>
      <c r="E82" s="168"/>
      <c r="F82" s="168"/>
      <c r="H82" s="169"/>
      <c r="I82" s="170"/>
    </row>
    <row r="83" spans="3:9" s="166" customFormat="1" ht="19.899999999999999" customHeight="1">
      <c r="C83" s="167"/>
      <c r="E83" s="168"/>
      <c r="F83" s="168"/>
      <c r="H83" s="169"/>
      <c r="I83" s="170"/>
    </row>
    <row r="84" spans="3:9" s="166" customFormat="1" ht="19.899999999999999" customHeight="1">
      <c r="C84" s="167"/>
      <c r="E84" s="168"/>
      <c r="F84" s="168"/>
      <c r="H84" s="169"/>
      <c r="I84" s="170"/>
    </row>
    <row r="85" spans="3:9" s="166" customFormat="1" ht="19.899999999999999" customHeight="1">
      <c r="C85" s="167"/>
      <c r="E85" s="168"/>
      <c r="F85" s="168"/>
      <c r="H85" s="169"/>
      <c r="I85" s="170"/>
    </row>
    <row r="86" spans="3:9" s="166" customFormat="1" ht="19.899999999999999" customHeight="1">
      <c r="C86" s="167"/>
      <c r="E86" s="168"/>
      <c r="F86" s="168"/>
      <c r="H86" s="169"/>
      <c r="I86" s="170"/>
    </row>
    <row r="87" spans="3:9" s="166" customFormat="1" ht="19.899999999999999" customHeight="1">
      <c r="C87" s="167"/>
      <c r="E87" s="168"/>
      <c r="F87" s="168"/>
      <c r="H87" s="169"/>
      <c r="I87" s="170"/>
    </row>
    <row r="88" spans="3:9" s="166" customFormat="1" ht="19.899999999999999" customHeight="1">
      <c r="C88" s="167"/>
      <c r="E88" s="168"/>
      <c r="F88" s="168"/>
      <c r="H88" s="169"/>
      <c r="I88" s="170"/>
    </row>
    <row r="89" spans="3:9" s="166" customFormat="1" ht="19.899999999999999" customHeight="1">
      <c r="C89" s="167"/>
      <c r="E89" s="168"/>
      <c r="F89" s="168"/>
      <c r="H89" s="169"/>
      <c r="I89" s="170"/>
    </row>
    <row r="90" spans="3:9" s="166" customFormat="1" ht="19.899999999999999" customHeight="1">
      <c r="C90" s="167"/>
      <c r="E90" s="168"/>
      <c r="F90" s="168"/>
      <c r="H90" s="169"/>
      <c r="I90" s="170"/>
    </row>
    <row r="91" spans="3:9" s="166" customFormat="1" ht="19.899999999999999" customHeight="1">
      <c r="C91" s="167"/>
      <c r="E91" s="168"/>
      <c r="F91" s="168"/>
      <c r="H91" s="169"/>
      <c r="I91" s="170"/>
    </row>
    <row r="92" spans="3:9" s="166" customFormat="1" ht="19.899999999999999" customHeight="1">
      <c r="C92" s="167"/>
      <c r="E92" s="168"/>
      <c r="F92" s="168"/>
      <c r="H92" s="169"/>
      <c r="I92" s="170"/>
    </row>
    <row r="93" spans="3:9" s="166" customFormat="1" ht="19.899999999999999" customHeight="1">
      <c r="C93" s="167"/>
      <c r="E93" s="168"/>
      <c r="F93" s="168"/>
      <c r="H93" s="169"/>
      <c r="I93" s="170"/>
    </row>
    <row r="94" spans="3:9" s="166" customFormat="1" ht="19.899999999999999" customHeight="1">
      <c r="C94" s="167"/>
      <c r="E94" s="168"/>
      <c r="F94" s="168"/>
      <c r="H94" s="169"/>
      <c r="I94" s="170"/>
    </row>
    <row r="95" spans="3:9" s="166" customFormat="1" ht="19.899999999999999" customHeight="1">
      <c r="C95" s="167"/>
      <c r="E95" s="168"/>
      <c r="F95" s="168"/>
      <c r="H95" s="169"/>
      <c r="I95" s="170"/>
    </row>
    <row r="96" spans="3:9" s="166" customFormat="1" ht="19.899999999999999" customHeight="1">
      <c r="C96" s="167"/>
      <c r="E96" s="168"/>
      <c r="F96" s="168"/>
      <c r="H96" s="169"/>
      <c r="I96" s="170"/>
    </row>
    <row r="97" spans="3:9" s="166" customFormat="1" ht="19.899999999999999" customHeight="1">
      <c r="C97" s="167"/>
      <c r="E97" s="168"/>
      <c r="F97" s="168"/>
      <c r="H97" s="169"/>
      <c r="I97" s="170"/>
    </row>
    <row r="98" spans="3:9" s="166" customFormat="1" ht="19.899999999999999" customHeight="1">
      <c r="C98" s="167"/>
      <c r="E98" s="168"/>
      <c r="F98" s="168"/>
      <c r="H98" s="169"/>
      <c r="I98" s="170"/>
    </row>
    <row r="99" spans="3:9" s="166" customFormat="1" ht="19.899999999999999" customHeight="1">
      <c r="C99" s="167"/>
      <c r="E99" s="168"/>
      <c r="F99" s="168"/>
      <c r="H99" s="169"/>
      <c r="I99" s="170"/>
    </row>
    <row r="100" spans="3:9" s="166" customFormat="1" ht="19.899999999999999" customHeight="1">
      <c r="C100" s="167"/>
      <c r="E100" s="168"/>
      <c r="F100" s="168"/>
      <c r="H100" s="169"/>
      <c r="I100" s="170"/>
    </row>
    <row r="101" spans="3:9" s="166" customFormat="1" ht="19.899999999999999" customHeight="1">
      <c r="C101" s="167"/>
      <c r="E101" s="168"/>
      <c r="F101" s="168"/>
      <c r="H101" s="169"/>
      <c r="I101" s="170"/>
    </row>
    <row r="102" spans="3:9" s="166" customFormat="1" ht="19.899999999999999" customHeight="1">
      <c r="C102" s="167"/>
      <c r="E102" s="168"/>
      <c r="F102" s="168"/>
      <c r="H102" s="169"/>
      <c r="I102" s="170"/>
    </row>
    <row r="103" spans="3:9" s="166" customFormat="1" ht="19.899999999999999" customHeight="1">
      <c r="C103" s="167"/>
      <c r="E103" s="168"/>
      <c r="F103" s="168"/>
      <c r="H103" s="169"/>
      <c r="I103" s="170"/>
    </row>
    <row r="104" spans="3:9" s="166" customFormat="1" ht="19.899999999999999" customHeight="1">
      <c r="C104" s="167"/>
      <c r="E104" s="168"/>
      <c r="F104" s="168"/>
      <c r="H104" s="169"/>
      <c r="I104" s="170"/>
    </row>
    <row r="105" spans="3:9" s="166" customFormat="1" ht="19.899999999999999" customHeight="1">
      <c r="C105" s="167"/>
      <c r="E105" s="168"/>
      <c r="F105" s="168"/>
      <c r="H105" s="169"/>
      <c r="I105" s="170"/>
    </row>
    <row r="106" spans="3:9" s="166" customFormat="1" ht="19.899999999999999" customHeight="1">
      <c r="C106" s="167"/>
      <c r="E106" s="168"/>
      <c r="F106" s="168"/>
      <c r="H106" s="169"/>
      <c r="I106" s="170"/>
    </row>
    <row r="107" spans="3:9" s="166" customFormat="1" ht="19.899999999999999" customHeight="1">
      <c r="C107" s="167"/>
      <c r="E107" s="168"/>
      <c r="F107" s="168"/>
      <c r="H107" s="169"/>
      <c r="I107" s="170"/>
    </row>
    <row r="108" spans="3:9" s="166" customFormat="1" ht="19.899999999999999" customHeight="1">
      <c r="C108" s="167"/>
      <c r="E108" s="168"/>
      <c r="F108" s="168"/>
      <c r="H108" s="169"/>
      <c r="I108" s="170"/>
    </row>
    <row r="109" spans="3:9" s="166" customFormat="1" ht="19.899999999999999" customHeight="1">
      <c r="C109" s="167"/>
      <c r="E109" s="168"/>
      <c r="F109" s="168"/>
      <c r="H109" s="169"/>
      <c r="I109" s="170"/>
    </row>
    <row r="110" spans="3:9" s="166" customFormat="1" ht="19.899999999999999" customHeight="1">
      <c r="C110" s="167"/>
      <c r="E110" s="168"/>
      <c r="F110" s="168"/>
      <c r="H110" s="169"/>
      <c r="I110" s="170"/>
    </row>
    <row r="111" spans="3:9" s="166" customFormat="1" ht="19.899999999999999" customHeight="1">
      <c r="C111" s="167"/>
      <c r="E111" s="168"/>
      <c r="F111" s="168"/>
      <c r="H111" s="169"/>
      <c r="I111" s="170"/>
    </row>
    <row r="112" spans="3:9" s="166" customFormat="1" ht="19.899999999999999" customHeight="1">
      <c r="C112" s="167"/>
      <c r="E112" s="168"/>
      <c r="F112" s="168"/>
      <c r="H112" s="169"/>
      <c r="I112" s="170"/>
    </row>
    <row r="113" spans="3:9" s="166" customFormat="1" ht="19.899999999999999" customHeight="1">
      <c r="C113" s="167"/>
      <c r="E113" s="168"/>
      <c r="F113" s="168"/>
      <c r="H113" s="169"/>
      <c r="I113" s="170"/>
    </row>
    <row r="114" spans="3:9" s="166" customFormat="1" ht="19.899999999999999" customHeight="1">
      <c r="C114" s="167"/>
      <c r="E114" s="168"/>
      <c r="F114" s="168"/>
      <c r="H114" s="169"/>
      <c r="I114" s="170"/>
    </row>
    <row r="115" spans="3:9" s="166" customFormat="1" ht="19.899999999999999" customHeight="1">
      <c r="C115" s="167"/>
      <c r="E115" s="168"/>
      <c r="F115" s="168"/>
      <c r="H115" s="169"/>
      <c r="I115" s="170"/>
    </row>
    <row r="116" spans="3:9" s="166" customFormat="1" ht="19.899999999999999" customHeight="1">
      <c r="C116" s="167"/>
      <c r="E116" s="168"/>
      <c r="F116" s="168"/>
      <c r="H116" s="169"/>
      <c r="I116" s="170"/>
    </row>
    <row r="117" spans="3:9" s="166" customFormat="1" ht="19.899999999999999" customHeight="1">
      <c r="C117" s="167"/>
      <c r="E117" s="168"/>
      <c r="F117" s="168"/>
      <c r="H117" s="169"/>
      <c r="I117" s="170"/>
    </row>
    <row r="118" spans="3:9" s="166" customFormat="1" ht="19.899999999999999" customHeight="1">
      <c r="C118" s="167"/>
      <c r="E118" s="168"/>
      <c r="F118" s="168"/>
      <c r="H118" s="169"/>
      <c r="I118" s="170"/>
    </row>
    <row r="119" spans="3:9" s="166" customFormat="1" ht="19.899999999999999" customHeight="1">
      <c r="C119" s="167"/>
      <c r="E119" s="168"/>
      <c r="F119" s="168"/>
      <c r="H119" s="169"/>
      <c r="I119" s="170"/>
    </row>
    <row r="120" spans="3:9" s="166" customFormat="1" ht="19.899999999999999" customHeight="1">
      <c r="C120" s="167"/>
      <c r="E120" s="168"/>
      <c r="F120" s="168"/>
      <c r="H120" s="169"/>
      <c r="I120" s="170"/>
    </row>
    <row r="121" spans="3:9" s="166" customFormat="1" ht="19.899999999999999" customHeight="1">
      <c r="C121" s="167"/>
      <c r="E121" s="168"/>
      <c r="F121" s="168"/>
      <c r="H121" s="169"/>
      <c r="I121" s="170"/>
    </row>
    <row r="122" spans="3:9" s="166" customFormat="1" ht="19.899999999999999" customHeight="1">
      <c r="C122" s="167"/>
      <c r="E122" s="168"/>
      <c r="F122" s="168"/>
      <c r="H122" s="169"/>
      <c r="I122" s="170"/>
    </row>
  </sheetData>
  <sheetProtection algorithmName="SHA-512" hashValue="aQ2ui2OfgbFh8Ii1YNQXPavsdI7OkLEXN8YYx5dW3u7/9I3vhora/NKBwgYMs2ob+jALRN8G2JPwnHnENbxdDw==" saltValue="wc2r2Tfgwd8vWRCM5f+v9w==" spinCount="100000" sheet="1" selectLockedCells="1"/>
  <phoneticPr fontId="2"/>
  <pageMargins left="0.51181102362204722" right="0.51181102362204722" top="0.74803149606299213" bottom="0.35433070866141736" header="0.31496062992125984" footer="0.31496062992125984"/>
  <pageSetup paperSize="9" scale="64" fitToHeight="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はじめにお読みください</vt:lpstr>
      <vt:lpstr>作成方法</vt:lpstr>
      <vt:lpstr>単位登録シート</vt:lpstr>
      <vt:lpstr>シート1</vt:lpstr>
      <vt:lpstr>シート2</vt:lpstr>
      <vt:lpstr>シート3-1</vt:lpstr>
      <vt:lpstr>シート3-2</vt:lpstr>
      <vt:lpstr>シート4</vt:lpstr>
      <vt:lpstr>提出用シート(入力不可）</vt:lpstr>
      <vt:lpstr>シート4!Print_Area</vt:lpstr>
      <vt:lpstr>はじめにお読みください!Print_Area</vt:lpstr>
      <vt:lpstr>単位登録シート!Print_Area</vt:lpstr>
      <vt:lpstr>'提出用シート(入力不可）'!Print_Area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JASPO</dc:creator>
  <cp:lastModifiedBy>北川 瑞季</cp:lastModifiedBy>
  <cp:lastPrinted>2023-05-25T07:06:01Z</cp:lastPrinted>
  <dcterms:created xsi:type="dcterms:W3CDTF">2019-07-28T00:42:01Z</dcterms:created>
  <dcterms:modified xsi:type="dcterms:W3CDTF">2023-07-20T02:02:34Z</dcterms:modified>
</cp:coreProperties>
</file>